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filterPrivacy="1" autoCompressPictures="0"/>
  <xr:revisionPtr revIDLastSave="0" documentId="13_ncr:1_{6A488FB8-2098-174C-B744-E0F2E7913C03}" xr6:coauthVersionLast="45" xr6:coauthVersionMax="45" xr10:uidLastSave="{00000000-0000-0000-0000-000000000000}"/>
  <bookViews>
    <workbookView xWindow="140" yWindow="460" windowWidth="25440" windowHeight="140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  <c r="H89" i="1"/>
  <c r="H53" i="1"/>
  <c r="F46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1" i="1"/>
  <c r="F62" i="1"/>
  <c r="F63" i="1"/>
  <c r="F64" i="1"/>
  <c r="F65" i="1"/>
  <c r="F70" i="1"/>
  <c r="F71" i="1"/>
  <c r="F72" i="1"/>
  <c r="F74" i="1"/>
  <c r="F75" i="1"/>
  <c r="F76" i="1"/>
  <c r="F77" i="1"/>
  <c r="F78" i="1"/>
  <c r="F80" i="1"/>
  <c r="F81" i="1"/>
  <c r="F82" i="1"/>
  <c r="F83" i="1"/>
  <c r="F84" i="1"/>
  <c r="F86" i="1"/>
  <c r="F87" i="1"/>
  <c r="F88" i="1"/>
  <c r="F89" i="1"/>
  <c r="F90" i="1"/>
  <c r="F91" i="1"/>
  <c r="F92" i="1"/>
  <c r="F96" i="1"/>
  <c r="F97" i="1"/>
  <c r="F98" i="1"/>
  <c r="F99" i="1"/>
  <c r="F100" i="1"/>
  <c r="F101" i="1"/>
  <c r="F102" i="1"/>
  <c r="F103" i="1"/>
  <c r="F104" i="1"/>
  <c r="F105" i="1"/>
  <c r="F106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4" i="1"/>
  <c r="F125" i="1"/>
  <c r="F126" i="1"/>
  <c r="F127" i="1"/>
  <c r="F128" i="1"/>
  <c r="F130" i="1"/>
  <c r="F131" i="1"/>
  <c r="F132" i="1"/>
  <c r="F133" i="1"/>
  <c r="F134" i="1"/>
  <c r="F135" i="1"/>
  <c r="F136" i="1"/>
  <c r="F137" i="1"/>
  <c r="F141" i="1"/>
  <c r="F142" i="1"/>
  <c r="F143" i="1"/>
  <c r="F144" i="1"/>
  <c r="F145" i="1"/>
  <c r="F146" i="1"/>
  <c r="F147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70" i="1"/>
  <c r="E71" i="1"/>
  <c r="E72" i="1"/>
  <c r="E74" i="1"/>
  <c r="E75" i="1"/>
  <c r="E76" i="1"/>
  <c r="E77" i="1"/>
  <c r="E78" i="1"/>
  <c r="E80" i="1"/>
  <c r="E81" i="1"/>
  <c r="E82" i="1"/>
  <c r="E83" i="1"/>
  <c r="E84" i="1"/>
  <c r="E86" i="1"/>
  <c r="E87" i="1"/>
  <c r="E88" i="1"/>
  <c r="E89" i="1"/>
  <c r="E90" i="1"/>
  <c r="E91" i="1"/>
  <c r="E92" i="1"/>
  <c r="E96" i="1"/>
  <c r="E97" i="1"/>
  <c r="E98" i="1"/>
  <c r="E99" i="1"/>
  <c r="E100" i="1"/>
  <c r="E101" i="1"/>
  <c r="E102" i="1"/>
  <c r="E103" i="1"/>
  <c r="E104" i="1"/>
  <c r="E105" i="1"/>
  <c r="E106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4" i="1"/>
  <c r="E125" i="1"/>
  <c r="E126" i="1"/>
  <c r="E127" i="1"/>
  <c r="E128" i="1"/>
  <c r="E130" i="1"/>
  <c r="E131" i="1"/>
  <c r="E132" i="1"/>
  <c r="E133" i="1"/>
  <c r="E134" i="1"/>
  <c r="E135" i="1"/>
  <c r="E136" i="1"/>
  <c r="E137" i="1"/>
  <c r="E141" i="1"/>
  <c r="E142" i="1"/>
  <c r="E143" i="1"/>
  <c r="E144" i="1"/>
  <c r="E145" i="1"/>
  <c r="E146" i="1"/>
  <c r="F149" i="1" l="1"/>
  <c r="B155" i="1" s="1"/>
  <c r="B157" i="1" s="1"/>
  <c r="B158" i="1" s="1"/>
  <c r="E150" i="1"/>
  <c r="B154" i="1" s="1"/>
  <c r="E149" i="1"/>
  <c r="B153" i="1" s="1"/>
  <c r="B156" i="1" l="1"/>
</calcChain>
</file>

<file path=xl/sharedStrings.xml><?xml version="1.0" encoding="utf-8"?>
<sst xmlns="http://schemas.openxmlformats.org/spreadsheetml/2006/main" count="215" uniqueCount="177">
  <si>
    <t>Тайские шашлычки из свинины на шпажке</t>
  </si>
  <si>
    <t>Горячие блюда:</t>
  </si>
  <si>
    <t>Наименование</t>
  </si>
  <si>
    <t>Стоимость порции</t>
  </si>
  <si>
    <t>Количество</t>
  </si>
  <si>
    <t>Стоимость</t>
  </si>
  <si>
    <t>Вес порции (гр.)</t>
  </si>
  <si>
    <t>Вес позиции (гр.)</t>
  </si>
  <si>
    <t>Стоимость банкета:</t>
  </si>
  <si>
    <t>Стоимость на персону:</t>
  </si>
  <si>
    <t>Общая стоимость банкета:</t>
  </si>
  <si>
    <t>Холодные закуски:</t>
  </si>
  <si>
    <t>Горячие закуски:</t>
  </si>
  <si>
    <t>Ассорти из свежих овощей и зелени (фермерские огурчики, помидорки черри, редис, болгарский перец, кинза, зеленый лук)</t>
  </si>
  <si>
    <t>Ассорти из сезонных ягод и фруктов</t>
  </si>
  <si>
    <t>Салат Греческий в классическом исполнении</t>
  </si>
  <si>
    <t>Шашлык из свиной шейки на шпажке с домашней Аджикой</t>
  </si>
  <si>
    <t>Шашлык из курицы на шпажке с соусом Дзадзики</t>
  </si>
  <si>
    <t>Жульен из курицы и белых грибов с сыром ДорБлю</t>
  </si>
  <si>
    <t>Стейки из семги с соусом ТарТар</t>
  </si>
  <si>
    <t>Беби-картофель, запеченный с прованскими травами и оливковым маслом</t>
  </si>
  <si>
    <t xml:space="preserve">Куриный Ролл по-гречески (курочка в фирменном маринаде с кинзой, чесноком и сладкой паприкой, оливковое масло, соус Дзадзики в тартилье) </t>
  </si>
  <si>
    <t>Шашлык из телятины на шпажке с перечно-сливочным соусом</t>
  </si>
  <si>
    <t>Шашлык из семги на шпажке с соусом ТарТар</t>
  </si>
  <si>
    <t>Шпажки из ассорти овощей на гриле (баклажаны, цукини, болгарский перец, лук, помидоры, грибы)</t>
  </si>
  <si>
    <t>Шпажки с кукурузой, запеченой на гриле со сливочным маслом и лаймовым фрешем</t>
  </si>
  <si>
    <t>Салат Мексиканский (карликовая кукуруза, болгарский перец, помидоры, огурцы, зеленый лук, начос, йогуртовая заправка)</t>
  </si>
  <si>
    <t>Тако с говядиной (салат айсберг, говядина со специями Мексиканский букет, сыр чеддер, соусы Гуакамоле и сальса Пико-де-гальо)</t>
  </si>
  <si>
    <t>Тако вегетарианский (салат айсберг, сыр чеддер, соусы Гуакамоле и сальса Пико-де-гальо, овощи на выбор)</t>
  </si>
  <si>
    <t>Начос с халапеньо и сыром чеддер (подается с соусами Сальса, Гуакамоле, Сметанный)</t>
  </si>
  <si>
    <t>Роллы из баклажан с нежной сырной начинкой</t>
  </si>
  <si>
    <t>-</t>
  </si>
  <si>
    <t>Чай, кофе, сахар, молоко, лимон (безлимит)</t>
  </si>
  <si>
    <t>Салат Капрезе в классическом исполнении (моцарелла, бакинские томаты, соус Песто, крем Бальзамик, листочки базилика)</t>
  </si>
  <si>
    <t>Шашлык из баранины на шпажке с соусом Сацебели</t>
  </si>
  <si>
    <t>Тайские шашлычки из курицы на шпажке</t>
  </si>
  <si>
    <t>Тайские шашлычки из говядины на шпажке</t>
  </si>
  <si>
    <t>Ассорти солений (маринованые огурчики, помидоры черри, черемша, грузди)</t>
  </si>
  <si>
    <t>Тако с курицей (салат айсберг, куриная грудка со специями Мексиканский букет, сыр чеддер, соусы Гуакамоле и сальса Пико-де-гальо)</t>
  </si>
  <si>
    <t>Буррито с говядиной</t>
  </si>
  <si>
    <t>Буррито с ростбифом</t>
  </si>
  <si>
    <t>Салат Клаб (болгарский перец, помидор, огурец, айсберг, яйца, сыр красный чеддер, копченая куриная грудка)</t>
  </si>
  <si>
    <t>Салат Ранч (помидоры, огурцы, болгарский перец, сыр красный чеддер, соус Ранч)</t>
  </si>
  <si>
    <t>Салат Овощная Сальса (помидор, огурец, красный лук, редис, радиччо, лимонный фреш, оливковое масло)</t>
  </si>
  <si>
    <t>Овощи на гриле (баклажаны, цукини, болгарский перец, лук, помидоры, грибы)</t>
  </si>
  <si>
    <t>Жульен с курицей и шампиньонами</t>
  </si>
  <si>
    <t>Контактное лицо (если свадьба, просьба указать имена жениха и невесты):</t>
  </si>
  <si>
    <t>Телефон для связи:</t>
  </si>
  <si>
    <t>Адрес электронной почты:</t>
  </si>
  <si>
    <t>Название компании (если корпоратив):</t>
  </si>
  <si>
    <t>Дата проведения мероприятия:</t>
  </si>
  <si>
    <t>Организация питания для подрядчиков (если да, то какое количество):</t>
  </si>
  <si>
    <t>Место проведения мероприятия (если не Кафе Среда, укажите точный адрес):</t>
  </si>
  <si>
    <t>Сергей</t>
  </si>
  <si>
    <t>info@cafesreda.ru</t>
  </si>
  <si>
    <t>Безалкогольные напитки:</t>
  </si>
  <si>
    <t>Соки в ассортименте:</t>
  </si>
  <si>
    <t>Вес на персону (гр.):</t>
  </si>
  <si>
    <t>Объем напитков на персону (мл.) без учета чая и кофе:</t>
  </si>
  <si>
    <t>Сервис 10%:</t>
  </si>
  <si>
    <t>Рекомендуется для банкетной посадки:</t>
  </si>
  <si>
    <t>Рекомендуется для фуршета или приветственной зоны:</t>
  </si>
  <si>
    <t>Дата принятия заказа:</t>
  </si>
  <si>
    <t>Количество гостей:</t>
  </si>
  <si>
    <t>Время мероприятия:</t>
  </si>
  <si>
    <t xml:space="preserve">Биф-Ролл (пряная говядина, соус Дзадзики, огурец, морковь, капуста) </t>
  </si>
  <si>
    <t>Домашние лимонады в ассортименте</t>
  </si>
  <si>
    <t>Домашние морсы в ассортименте</t>
  </si>
  <si>
    <t>Формат мероприятия (банкет, фуршет, кофе-брейк, барбекю и т.д.):</t>
  </si>
  <si>
    <t>Наименование мероприятия (свадьба, день рождения, корпоратив и т.д.):</t>
  </si>
  <si>
    <t>Хлебный буфет (ассорти крафтовых булочек)</t>
  </si>
  <si>
    <t>Coca-Cola, Sprite, Fanta</t>
  </si>
  <si>
    <t>Салат Цезарь с королевской креветкой</t>
  </si>
  <si>
    <t>Оливье с говяжьим языком</t>
  </si>
  <si>
    <t>Информация:</t>
  </si>
  <si>
    <t>2) Минимальный заказ по безалкогольным напиткам составляет 1000 мл на гостя.</t>
  </si>
  <si>
    <t>Расценки зафиксированы и актуальны до:</t>
  </si>
  <si>
    <t>Брускетты с Тар-Таром из семги и сливочным сыром (сэт 12 штук)</t>
  </si>
  <si>
    <t>Брускетта с Сальсой Пико-де-гальо  (сэт 12 штук)</t>
  </si>
  <si>
    <t>Брускетта с селедочкой, картофелем и луком  (сэт 12 штук)</t>
  </si>
  <si>
    <t>Брускетта с красной икрой и сливочным сыром  (сэт 12 штук)</t>
  </si>
  <si>
    <t>Мини-сендвич с куриной грудкой  (сэт 12 штук)</t>
  </si>
  <si>
    <t>Мини-сендвич с ломтиками домашней малосоленой семги  (сэт 12 штук)</t>
  </si>
  <si>
    <t>Мини-сендвич с ростбифом, запеченным с мексиканскими пряностями  (сэт 12 штук)</t>
  </si>
  <si>
    <t>Мини-сендвич с домашней бужениной  (сэт 12 штук)</t>
  </si>
  <si>
    <t>Мини-сендвич с филе индейки  (сэт 12 штук)</t>
  </si>
  <si>
    <t>Ассорти итальянских колбас: чоризо, пепперони, мортаделла</t>
  </si>
  <si>
    <t>Вителло тонато из телятины с соусом из тунца</t>
  </si>
  <si>
    <t>Рыбное ассорти: малосольная семга, масляная рыба горячего копчения, подкопченая форель</t>
  </si>
  <si>
    <t>1) Минимальный заказ по меню составляет 100 000 рублей.</t>
  </si>
  <si>
    <t>4) Крайний срок оплаты банкета - за неделю до мероприятия.</t>
  </si>
  <si>
    <t>5) Крайний срок, когда меню может быть скорректировано в меньшую сторону - за 4 дня до мероприятия.</t>
  </si>
  <si>
    <t>6) При оплате по безналичному расчету взимается комиссия 7% от указанной выше стоимости (для юридических лиц).</t>
  </si>
  <si>
    <t>3) Возможно привезти свои продукты или заказать у сторонних подрядчиков: икра, торт, сладкий стол, безалкогольные напитки свыше 1000 мл от основного меню.</t>
  </si>
  <si>
    <t>Тайский салат на воке с говяжьей вырезкой, овощами и устричной заправкой</t>
  </si>
  <si>
    <t>Салат с морепродуктами (с вялеными томатами, сегментами апельсина на масляной основе)</t>
  </si>
  <si>
    <t>Брускетта с Прошутто ди Парма, рукколой и маслиной (сэт 12 штук)</t>
  </si>
  <si>
    <t>Канапе с атлантической сельдью, бородинским хлебом, беби-картофелем и зеленым лучком (сэт 20 штук)</t>
  </si>
  <si>
    <t>Канапе с белорусским салом, бородинским хлебом, беби-картофелем и зеленым лучком (сэт 20 штук)</t>
  </si>
  <si>
    <t>Канапе "Мини-Капрезе" с сыром моцарелла, помидорками черри, оливками и соусом Песто (сэт 20 штук)</t>
  </si>
  <si>
    <t>Канапе "Ассорти сыров" (пармезан, маасдам, красный чеддер), подается с белым виноградом, медом и орешками (сэт 20 штук)</t>
  </si>
  <si>
    <t>Канапе фруктовое (груша, клубника, манго, яблоко) (сэт 20 штук)</t>
  </si>
  <si>
    <t>Канапе с королевской креветкой, помидорчиком черри и кинзой (сэт 20 штук)</t>
  </si>
  <si>
    <t>Ассорти элитных европейских сыров - пармезан, маасдам, красный чеддер, дор-блю подается с белым виноградом, медом и орешками</t>
  </si>
  <si>
    <t>Ассорти кавказских сыров - сулугуни, адыгейский, чечил</t>
  </si>
  <si>
    <t>Мини-сендвич с говядиной терияки (сэт 12 штук)</t>
  </si>
  <si>
    <t>Салат с говяжьим ростбифом, вялеными томатами, помидорами черри, салатом микс и масляной заправкой)</t>
  </si>
  <si>
    <t>Ваш заказ ведет:</t>
  </si>
  <si>
    <t>Французский салат с козьим сыром Шавру, кедровыми орешками, рукколой, свеклой, оливковым маслом и бальзамиком</t>
  </si>
  <si>
    <t>Салат Лесной (с мариноваными грибами, картофелем, солеными огурцами, зеленым луком и заправкой с майонезом и душистым маслом</t>
  </si>
  <si>
    <t>С мясом</t>
  </si>
  <si>
    <t>С птицей</t>
  </si>
  <si>
    <t>С рыбой и морепродуктами</t>
  </si>
  <si>
    <t>Вегетарианские</t>
  </si>
  <si>
    <t>Оливье с ветчиной из индейки</t>
  </si>
  <si>
    <t>Для фуршетного формата:</t>
  </si>
  <si>
    <t>Банкетные блюда (общая подача на стол)</t>
  </si>
  <si>
    <t>Банкетные блюда (возможна индивидуальная или общая подача)</t>
  </si>
  <si>
    <t>Салат с крабовыми палочками, рисом и кукурузой</t>
  </si>
  <si>
    <t>Карэ ягненка на косточке с клюквенным соусом</t>
  </si>
  <si>
    <t>Домашняя буженина с ягодным соусом</t>
  </si>
  <si>
    <t>Жульен из морепродуктов в тарталетках</t>
  </si>
  <si>
    <t>Мини-шашлычок из норвежского лосося</t>
  </si>
  <si>
    <t>Мини-шашлычок из тигровых креветок</t>
  </si>
  <si>
    <t>Жареный сулугуни в панировке с клюквенным соусом</t>
  </si>
  <si>
    <t>Запеченые шампиньоны, фаршированные овощами</t>
  </si>
  <si>
    <t>Мидии с томатами под сыром</t>
  </si>
  <si>
    <t>Телячья вырезка в специях Чураско на гриле (прожарка WELL DONE)</t>
  </si>
  <si>
    <t>Рибай из новозеландского черного ангуса в слайсах с салатом Микс (прожарка MEDIUM WELL)</t>
  </si>
  <si>
    <r>
      <rPr>
        <b/>
        <sz val="14"/>
        <color rgb="FFFF0000"/>
        <rFont val="Calibri (Основной текст)"/>
      </rPr>
      <t>ВАЖНО:</t>
    </r>
    <r>
      <rPr>
        <b/>
        <sz val="12"/>
        <color rgb="FFFF0000"/>
        <rFont val="Calibri"/>
        <family val="2"/>
        <scheme val="minor"/>
      </rPr>
      <t xml:space="preserve">      Ознакомьтесь, пожалуйста, с информацией в нижней части таблицы перед заполнением.</t>
    </r>
  </si>
  <si>
    <t>Камамбер с грецким орехом на крекере (сэт 10 штук)</t>
  </si>
  <si>
    <t>Канапе с тигровой креветкой на пряном ананасе (сэт 20 штук)</t>
  </si>
  <si>
    <t>Гриссини с Прошутто ди Парма (сэт 20 штук)</t>
  </si>
  <si>
    <t>Баклажаны, запеченные с сыром Шавру и Грюйер с рукколой</t>
  </si>
  <si>
    <t>Мясное ассорти: пряный ростбиф, домашняя буженина, карпаччо из куриной грудки</t>
  </si>
  <si>
    <t>Микс-салат с нежной куриной печенью, клубникой и бальзамическим соусом</t>
  </si>
  <si>
    <t>Салат с утиной грудкой, обжаренной на воке в азиатском стиле</t>
  </si>
  <si>
    <t>Салат Нисуаз с тунцом-фламбе в классическом исполнении</t>
  </si>
  <si>
    <t xml:space="preserve">Салат Цезарь с курицей в классическом исполнении </t>
  </si>
  <si>
    <t>Салат Цезарь с семгой и красной икрой</t>
  </si>
  <si>
    <t>Вода минеральная Саирме с газом, Грузия (стекло)</t>
  </si>
  <si>
    <t>Вода минеральная Саирме без газа, Грузия (стекло)</t>
  </si>
  <si>
    <t>Мини-гаспачо с тигровой креветкой (сет 20 штук)</t>
  </si>
  <si>
    <t>7) Для питания подрядчиков возможно выбрать только блюда из того же ассортимента, что и для основного гостевого меню.</t>
  </si>
  <si>
    <t>Дорадо, запеченая в фольге с пряными травами</t>
  </si>
  <si>
    <t>Салаты (большие банкетные порции):</t>
  </si>
  <si>
    <t>Расстановка:</t>
  </si>
  <si>
    <t>Начало монтажа:</t>
  </si>
  <si>
    <t>Скатерти:</t>
  </si>
  <si>
    <t>???</t>
  </si>
  <si>
    <t>Тайминг:</t>
  </si>
  <si>
    <t>Велком:</t>
  </si>
  <si>
    <t>Банкет:</t>
  </si>
  <si>
    <t>Горячее основное:</t>
  </si>
  <si>
    <t>Торт:</t>
  </si>
  <si>
    <t>(916)126-31-58</t>
  </si>
  <si>
    <t>МЕНЮ БАНКЕТА</t>
  </si>
  <si>
    <t>Это пример меню на 50 гостей на 5000 рублей, который может быть полностью скорректирован в соответствии с Вашими пожеланиями</t>
  </si>
  <si>
    <t>8) Все расценки и условия являются фиксированными, какие-либо скидки от объема, в связи с нехваткой средств по факту и по другим причинам не обсуждаются.</t>
  </si>
  <si>
    <t>ВАЖНО</t>
  </si>
  <si>
    <t>Овощное крудите (морковь, сельдерей, огурчики, болгарский перец) с соусами Песто и БлюЧиз (сэт 20 штук)</t>
  </si>
  <si>
    <t>Фруктовые баночки (яблоко, груша, ананас, киви, белый виноград) с сиропами (сэт 10 штук)</t>
  </si>
  <si>
    <t>9) Количество официантов при банкетном формате составляет приблизительно 1 на 10 гостей, но не более 1 на 30 000 рублей суммы заказа.</t>
  </si>
  <si>
    <t>Базовые/арендные</t>
  </si>
  <si>
    <t>Стулья на церемонию:</t>
  </si>
  <si>
    <t>Марка, количество</t>
  </si>
  <si>
    <t>6 столов 150 см и президиум (крастность банкетных порций 6 + 0,5 = 6,5)</t>
  </si>
  <si>
    <t>??? (время, контакты декораторов)</t>
  </si>
  <si>
    <t>Сегодняшняя дата</t>
  </si>
  <si>
    <t>Дата Вашего мероприятия</t>
  </si>
  <si>
    <t>Кафе Среда</t>
  </si>
  <si>
    <t>??? (сколько и кто именно)</t>
  </si>
  <si>
    <t>Велком + Банкет</t>
  </si>
  <si>
    <t>ДЕНЬ НЕДЕЛИ, ДАТА</t>
  </si>
  <si>
    <t>Горячие тарталетки с козьим сыром, корнюшонами, беконом (карбонадом)</t>
  </si>
  <si>
    <t>ВНИМАНИЮ АГЕНТСТВ, ОРГАНИЗАТОРОВ, ПОСРЕДНИКОВ: на 2020 год агентская скидка/комиссия не предоставляется</t>
  </si>
  <si>
    <t>31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</si>
</sst>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rgb="FFFF0000"/>
      <name val="Calibri"/>
      <family val="2"/>
      <scheme val="minor"/>
    </font>
    <font>
      <b/>
      <sz val="14"/>
      <color rgb="FFFF0000"/>
      <name val="Calibri (Основной текст)"/>
    </font>
    <font>
      <b/>
      <sz val="24"/>
      <color rgb="FFFF0000"/>
      <name val="Calibri"/>
      <family val="2"/>
      <scheme val="minor"/>
    </font>
    <font>
      <u/>
      <sz val="11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0" xfId="0" applyFont="1"/>
    <xf numFmtId="0" fontId="4" fillId="0" borderId="16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7" fillId="0" borderId="5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3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4" fillId="0" borderId="10" xfId="0" applyFont="1" applyFill="1" applyBorder="1" applyAlignment="1">
      <alignment horizontal="left" vertical="top" wrapText="1"/>
    </xf>
    <xf numFmtId="0" fontId="6" fillId="0" borderId="0" xfId="1" applyFont="1" applyBorder="1" applyAlignment="1" applyProtection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/>
    <xf numFmtId="164" fontId="5" fillId="0" borderId="3" xfId="0" applyNumberFormat="1" applyFont="1" applyFill="1" applyBorder="1"/>
    <xf numFmtId="0" fontId="5" fillId="0" borderId="0" xfId="0" applyFont="1" applyFill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7" fillId="0" borderId="1" xfId="0" applyFont="1" applyFill="1" applyBorder="1"/>
    <xf numFmtId="164" fontId="7" fillId="0" borderId="1" xfId="0" applyNumberFormat="1" applyFont="1" applyFill="1" applyBorder="1"/>
    <xf numFmtId="164" fontId="7" fillId="0" borderId="6" xfId="0" applyNumberFormat="1" applyFont="1" applyFill="1" applyBorder="1"/>
    <xf numFmtId="0" fontId="7" fillId="0" borderId="0" xfId="0" applyFont="1" applyFill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6" fillId="0" borderId="0" xfId="1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164" fontId="5" fillId="0" borderId="0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0" fontId="5" fillId="2" borderId="8" xfId="0" applyFont="1" applyFill="1" applyBorder="1"/>
    <xf numFmtId="0" fontId="5" fillId="2" borderId="1" xfId="0" applyFont="1" applyFill="1" applyBorder="1"/>
    <xf numFmtId="0" fontId="5" fillId="2" borderId="3" xfId="0" applyFont="1" applyFill="1" applyBorder="1"/>
    <xf numFmtId="0" fontId="7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/>
    <xf numFmtId="164" fontId="7" fillId="0" borderId="3" xfId="0" applyNumberFormat="1" applyFont="1" applyFill="1" applyBorder="1"/>
    <xf numFmtId="164" fontId="7" fillId="0" borderId="4" xfId="0" applyNumberFormat="1" applyFont="1" applyFill="1" applyBorder="1"/>
    <xf numFmtId="0" fontId="8" fillId="0" borderId="0" xfId="0" applyFont="1" applyFill="1"/>
    <xf numFmtId="0" fontId="5" fillId="0" borderId="5" xfId="0" applyFont="1" applyFill="1" applyBorder="1" applyAlignment="1">
      <alignment horizontal="left"/>
    </xf>
    <xf numFmtId="0" fontId="7" fillId="2" borderId="3" xfId="0" applyFont="1" applyFill="1" applyBorder="1"/>
    <xf numFmtId="0" fontId="7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4" fillId="0" borderId="24" xfId="0" applyFont="1" applyFill="1" applyBorder="1"/>
    <xf numFmtId="0" fontId="4" fillId="0" borderId="25" xfId="0" applyFont="1" applyFill="1" applyBorder="1"/>
    <xf numFmtId="0" fontId="7" fillId="0" borderId="8" xfId="0" applyFont="1" applyFill="1" applyBorder="1"/>
    <xf numFmtId="164" fontId="5" fillId="0" borderId="3" xfId="0" applyNumberFormat="1" applyFont="1" applyFill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26" xfId="0" applyFont="1" applyFill="1" applyBorder="1" applyAlignment="1">
      <alignment horizontal="left" vertical="top" wrapText="1"/>
    </xf>
    <xf numFmtId="0" fontId="15" fillId="0" borderId="0" xfId="0" applyFont="1" applyFill="1"/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164" fontId="7" fillId="0" borderId="0" xfId="0" applyNumberFormat="1" applyFont="1" applyFill="1" applyBorder="1"/>
    <xf numFmtId="0" fontId="4" fillId="0" borderId="0" xfId="0" applyFont="1" applyFill="1" applyBorder="1" applyAlignment="1">
      <alignment vertical="top" wrapText="1"/>
    </xf>
    <xf numFmtId="164" fontId="7" fillId="0" borderId="9" xfId="0" applyNumberFormat="1" applyFont="1" applyFill="1" applyBorder="1"/>
    <xf numFmtId="0" fontId="4" fillId="0" borderId="33" xfId="0" applyFont="1" applyFill="1" applyBorder="1" applyAlignment="1">
      <alignment vertical="top" wrapText="1"/>
    </xf>
    <xf numFmtId="164" fontId="7" fillId="0" borderId="29" xfId="0" applyNumberFormat="1" applyFont="1" applyFill="1" applyBorder="1"/>
    <xf numFmtId="164" fontId="7" fillId="0" borderId="34" xfId="0" applyNumberFormat="1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4" fillId="0" borderId="33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5" fillId="0" borderId="31" xfId="0" applyFont="1" applyFill="1" applyBorder="1"/>
    <xf numFmtId="164" fontId="5" fillId="0" borderId="31" xfId="0" applyNumberFormat="1" applyFont="1" applyFill="1" applyBorder="1"/>
    <xf numFmtId="164" fontId="5" fillId="0" borderId="32" xfId="0" applyNumberFormat="1" applyFont="1" applyFill="1" applyBorder="1"/>
    <xf numFmtId="0" fontId="7" fillId="0" borderId="31" xfId="0" applyFont="1" applyFill="1" applyBorder="1"/>
    <xf numFmtId="164" fontId="7" fillId="0" borderId="32" xfId="0" applyNumberFormat="1" applyFont="1" applyFill="1" applyBorder="1"/>
    <xf numFmtId="0" fontId="4" fillId="0" borderId="27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7" fillId="0" borderId="28" xfId="0" applyFont="1" applyFill="1" applyBorder="1"/>
    <xf numFmtId="0" fontId="1" fillId="0" borderId="0" xfId="0" applyFont="1"/>
    <xf numFmtId="0" fontId="4" fillId="0" borderId="0" xfId="0" applyFont="1" applyFill="1"/>
    <xf numFmtId="164" fontId="7" fillId="2" borderId="4" xfId="0" applyNumberFormat="1" applyFont="1" applyFill="1" applyBorder="1"/>
    <xf numFmtId="164" fontId="7" fillId="2" borderId="6" xfId="0" applyNumberFormat="1" applyFont="1" applyFill="1" applyBorder="1"/>
    <xf numFmtId="0" fontId="7" fillId="2" borderId="8" xfId="0" applyFont="1" applyFill="1" applyBorder="1"/>
    <xf numFmtId="164" fontId="7" fillId="2" borderId="9" xfId="0" applyNumberFormat="1" applyFont="1" applyFill="1" applyBorder="1"/>
    <xf numFmtId="0" fontId="7" fillId="2" borderId="8" xfId="0" applyFont="1" applyFill="1" applyBorder="1" applyAlignment="1">
      <alignment horizontal="right"/>
    </xf>
    <xf numFmtId="164" fontId="5" fillId="0" borderId="14" xfId="0" applyNumberFormat="1" applyFont="1" applyFill="1" applyBorder="1"/>
    <xf numFmtId="0" fontId="18" fillId="0" borderId="0" xfId="0" applyFont="1" applyAlignment="1">
      <alignment horizontal="left" vertical="top" wrapText="1"/>
    </xf>
    <xf numFmtId="0" fontId="18" fillId="0" borderId="0" xfId="0" applyFont="1"/>
    <xf numFmtId="0" fontId="19" fillId="0" borderId="0" xfId="0" applyFont="1"/>
    <xf numFmtId="0" fontId="12" fillId="0" borderId="0" xfId="0" applyFont="1" applyAlignment="1">
      <alignment horizontal="left"/>
    </xf>
    <xf numFmtId="0" fontId="3" fillId="0" borderId="18" xfId="1" applyBorder="1" applyAlignment="1" applyProtection="1">
      <alignment horizontal="left" vertical="top"/>
    </xf>
    <xf numFmtId="0" fontId="5" fillId="0" borderId="6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9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6" fillId="0" borderId="20" xfId="1" applyFont="1" applyBorder="1" applyAlignment="1" applyProtection="1">
      <alignment horizontal="left"/>
    </xf>
    <xf numFmtId="1" fontId="5" fillId="0" borderId="5" xfId="0" applyNumberFormat="1" applyFont="1" applyBorder="1" applyAlignment="1">
      <alignment horizontal="left"/>
    </xf>
    <xf numFmtId="1" fontId="5" fillId="0" borderId="6" xfId="0" applyNumberFormat="1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164" fontId="8" fillId="0" borderId="5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0" fontId="17" fillId="0" borderId="0" xfId="0" applyFont="1" applyAlignment="1">
      <alignment horizontal="left" vertical="top" wrapText="1"/>
    </xf>
    <xf numFmtId="1" fontId="5" fillId="0" borderId="2" xfId="0" applyNumberFormat="1" applyFont="1" applyBorder="1" applyAlignment="1">
      <alignment horizontal="left"/>
    </xf>
    <xf numFmtId="1" fontId="5" fillId="0" borderId="4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</cellXfs>
  <cellStyles count="8">
    <cellStyle name="Гиперссылка" xfId="1" builtinId="8"/>
    <cellStyle name="Обычный" xfId="0" builtinId="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afesred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4"/>
  <sheetViews>
    <sheetView tabSelected="1" zoomScale="103" workbookViewId="0">
      <selection activeCell="E153" sqref="E153"/>
    </sheetView>
  </sheetViews>
  <sheetFormatPr baseColWidth="10" defaultColWidth="8.83203125" defaultRowHeight="15" x14ac:dyDescent="0.2"/>
  <cols>
    <col min="1" max="1" width="69.83203125" style="2" customWidth="1"/>
    <col min="2" max="2" width="18.6640625" customWidth="1"/>
    <col min="3" max="3" width="21.33203125" customWidth="1"/>
    <col min="4" max="4" width="16.83203125" customWidth="1"/>
    <col min="5" max="6" width="21.1640625" customWidth="1"/>
    <col min="7" max="7" width="8.1640625" style="91" customWidth="1"/>
  </cols>
  <sheetData>
    <row r="1" spans="1:7" ht="26" x14ac:dyDescent="0.2">
      <c r="A1" s="3"/>
    </row>
    <row r="2" spans="1:7" ht="31" x14ac:dyDescent="0.35">
      <c r="A2" s="3" t="s">
        <v>156</v>
      </c>
      <c r="B2" s="102" t="s">
        <v>173</v>
      </c>
      <c r="C2" s="102"/>
      <c r="D2" s="102"/>
      <c r="E2" s="102"/>
      <c r="F2" s="102"/>
    </row>
    <row r="3" spans="1:7" x14ac:dyDescent="0.2">
      <c r="A3" s="1"/>
    </row>
    <row r="4" spans="1:7" x14ac:dyDescent="0.2">
      <c r="A4" s="1"/>
      <c r="B4" s="91" t="s">
        <v>146</v>
      </c>
      <c r="C4" t="s">
        <v>166</v>
      </c>
    </row>
    <row r="5" spans="1:7" x14ac:dyDescent="0.2">
      <c r="A5" s="1"/>
      <c r="B5" s="91" t="s">
        <v>164</v>
      </c>
      <c r="C5" t="s">
        <v>165</v>
      </c>
    </row>
    <row r="6" spans="1:7" x14ac:dyDescent="0.2">
      <c r="A6" s="1"/>
      <c r="B6" s="91" t="s">
        <v>148</v>
      </c>
      <c r="C6" t="s">
        <v>163</v>
      </c>
    </row>
    <row r="7" spans="1:7" x14ac:dyDescent="0.2">
      <c r="A7" s="1"/>
      <c r="B7" s="91" t="s">
        <v>147</v>
      </c>
      <c r="C7" t="s">
        <v>167</v>
      </c>
    </row>
    <row r="8" spans="1:7" ht="22" customHeight="1" x14ac:dyDescent="0.2">
      <c r="A8" s="114" t="s">
        <v>129</v>
      </c>
      <c r="B8" s="114"/>
      <c r="C8" s="114"/>
      <c r="D8" s="114"/>
      <c r="E8" s="114"/>
      <c r="F8" s="114"/>
    </row>
    <row r="9" spans="1:7" ht="19" x14ac:dyDescent="0.2">
      <c r="A9" s="115" t="s">
        <v>157</v>
      </c>
      <c r="B9" s="115"/>
      <c r="C9" s="115"/>
      <c r="D9" s="115"/>
      <c r="E9" s="115"/>
      <c r="F9" s="115"/>
    </row>
    <row r="10" spans="1:7" ht="16" thickBot="1" x14ac:dyDescent="0.25">
      <c r="A10" s="1"/>
    </row>
    <row r="11" spans="1:7" s="5" customFormat="1" ht="14" x14ac:dyDescent="0.15">
      <c r="A11" s="4" t="s">
        <v>62</v>
      </c>
      <c r="B11" s="108" t="s">
        <v>168</v>
      </c>
      <c r="C11" s="109"/>
      <c r="G11" s="22"/>
    </row>
    <row r="12" spans="1:7" s="5" customFormat="1" ht="14" x14ac:dyDescent="0.15">
      <c r="A12" s="6" t="s">
        <v>50</v>
      </c>
      <c r="B12" s="110" t="s">
        <v>169</v>
      </c>
      <c r="C12" s="104"/>
      <c r="G12" s="22"/>
    </row>
    <row r="13" spans="1:7" s="5" customFormat="1" ht="14" x14ac:dyDescent="0.15">
      <c r="A13" s="6" t="s">
        <v>52</v>
      </c>
      <c r="B13" s="110" t="s">
        <v>170</v>
      </c>
      <c r="C13" s="104"/>
      <c r="G13" s="22"/>
    </row>
    <row r="14" spans="1:7" s="5" customFormat="1" ht="14" x14ac:dyDescent="0.15">
      <c r="A14" s="6" t="s">
        <v>64</v>
      </c>
      <c r="B14" s="110" t="s">
        <v>149</v>
      </c>
      <c r="C14" s="104"/>
      <c r="G14" s="22"/>
    </row>
    <row r="15" spans="1:7" s="5" customFormat="1" ht="14" x14ac:dyDescent="0.15">
      <c r="A15" s="6" t="s">
        <v>63</v>
      </c>
      <c r="B15" s="125">
        <v>50</v>
      </c>
      <c r="C15" s="126"/>
      <c r="G15" s="22"/>
    </row>
    <row r="16" spans="1:7" s="5" customFormat="1" ht="14" x14ac:dyDescent="0.15">
      <c r="A16" s="6" t="s">
        <v>51</v>
      </c>
      <c r="B16" s="110" t="s">
        <v>171</v>
      </c>
      <c r="C16" s="104"/>
      <c r="D16" s="22" t="s">
        <v>150</v>
      </c>
      <c r="G16" s="22"/>
    </row>
    <row r="17" spans="1:7" s="5" customFormat="1" x14ac:dyDescent="0.2">
      <c r="A17" s="6" t="s">
        <v>69</v>
      </c>
      <c r="B17" s="110" t="s">
        <v>149</v>
      </c>
      <c r="C17" s="104"/>
      <c r="D17" s="5" t="s">
        <v>151</v>
      </c>
      <c r="E17" t="s">
        <v>149</v>
      </c>
      <c r="G17" s="22"/>
    </row>
    <row r="18" spans="1:7" s="5" customFormat="1" x14ac:dyDescent="0.2">
      <c r="A18" s="6" t="s">
        <v>68</v>
      </c>
      <c r="B18" s="110" t="s">
        <v>172</v>
      </c>
      <c r="C18" s="104"/>
      <c r="D18" s="5" t="s">
        <v>152</v>
      </c>
      <c r="E18" t="s">
        <v>149</v>
      </c>
      <c r="G18" s="22"/>
    </row>
    <row r="19" spans="1:7" s="5" customFormat="1" x14ac:dyDescent="0.2">
      <c r="A19" s="6" t="s">
        <v>46</v>
      </c>
      <c r="B19" s="110" t="s">
        <v>149</v>
      </c>
      <c r="C19" s="104"/>
      <c r="D19" s="5" t="s">
        <v>12</v>
      </c>
      <c r="E19" t="s">
        <v>149</v>
      </c>
      <c r="G19" s="22"/>
    </row>
    <row r="20" spans="1:7" s="5" customFormat="1" x14ac:dyDescent="0.2">
      <c r="A20" s="6" t="s">
        <v>47</v>
      </c>
      <c r="B20" s="110" t="s">
        <v>149</v>
      </c>
      <c r="C20" s="104"/>
      <c r="D20" s="5" t="s">
        <v>153</v>
      </c>
      <c r="E20" t="s">
        <v>149</v>
      </c>
      <c r="G20" s="22"/>
    </row>
    <row r="21" spans="1:7" s="5" customFormat="1" x14ac:dyDescent="0.2">
      <c r="A21" s="6" t="s">
        <v>48</v>
      </c>
      <c r="B21" s="103" t="s">
        <v>149</v>
      </c>
      <c r="C21" s="104"/>
      <c r="D21" s="5" t="s">
        <v>154</v>
      </c>
      <c r="E21" t="s">
        <v>149</v>
      </c>
      <c r="G21" s="22"/>
    </row>
    <row r="22" spans="1:7" s="5" customFormat="1" thickBot="1" x14ac:dyDescent="0.2">
      <c r="A22" s="7" t="s">
        <v>49</v>
      </c>
      <c r="B22" s="123" t="s">
        <v>149</v>
      </c>
      <c r="C22" s="124"/>
      <c r="G22" s="22"/>
    </row>
    <row r="23" spans="1:7" s="5" customFormat="1" ht="14" x14ac:dyDescent="0.15">
      <c r="A23" s="4" t="s">
        <v>107</v>
      </c>
      <c r="B23" s="108" t="s">
        <v>53</v>
      </c>
      <c r="C23" s="109"/>
      <c r="G23" s="22"/>
    </row>
    <row r="24" spans="1:7" s="5" customFormat="1" ht="14" x14ac:dyDescent="0.15">
      <c r="A24" s="6" t="s">
        <v>47</v>
      </c>
      <c r="B24" s="110" t="s">
        <v>155</v>
      </c>
      <c r="C24" s="104"/>
      <c r="G24" s="22"/>
    </row>
    <row r="25" spans="1:7" s="5" customFormat="1" thickBot="1" x14ac:dyDescent="0.2">
      <c r="A25" s="8" t="s">
        <v>48</v>
      </c>
      <c r="B25" s="111" t="s">
        <v>54</v>
      </c>
      <c r="C25" s="107"/>
      <c r="G25" s="22"/>
    </row>
    <row r="26" spans="1:7" s="5" customFormat="1" ht="13" x14ac:dyDescent="0.15">
      <c r="A26" s="9"/>
      <c r="B26" s="24"/>
      <c r="C26" s="25"/>
      <c r="G26" s="22"/>
    </row>
    <row r="27" spans="1:7" s="5" customFormat="1" ht="13" x14ac:dyDescent="0.15">
      <c r="A27" s="9"/>
      <c r="B27" s="24"/>
      <c r="C27" s="25"/>
      <c r="G27" s="22"/>
    </row>
    <row r="28" spans="1:7" s="29" customFormat="1" ht="20" thickBot="1" x14ac:dyDescent="0.2">
      <c r="A28" s="26" t="s">
        <v>11</v>
      </c>
      <c r="B28" s="54"/>
      <c r="C28" s="54"/>
      <c r="G28" s="92"/>
    </row>
    <row r="29" spans="1:7" s="29" customFormat="1" thickBot="1" x14ac:dyDescent="0.2">
      <c r="A29" s="14" t="s">
        <v>2</v>
      </c>
      <c r="B29" s="36" t="s">
        <v>6</v>
      </c>
      <c r="C29" s="36" t="s">
        <v>3</v>
      </c>
      <c r="D29" s="36" t="s">
        <v>4</v>
      </c>
      <c r="E29" s="36" t="s">
        <v>7</v>
      </c>
      <c r="F29" s="37" t="s">
        <v>5</v>
      </c>
      <c r="G29" s="92"/>
    </row>
    <row r="30" spans="1:7" s="29" customFormat="1" thickBot="1" x14ac:dyDescent="0.2">
      <c r="A30" s="82" t="s">
        <v>61</v>
      </c>
      <c r="B30" s="83"/>
      <c r="C30" s="84"/>
      <c r="D30" s="83"/>
      <c r="E30" s="83"/>
      <c r="F30" s="85"/>
      <c r="G30" s="92"/>
    </row>
    <row r="31" spans="1:7" s="35" customFormat="1" ht="14" x14ac:dyDescent="0.15">
      <c r="A31" s="50" t="s">
        <v>77</v>
      </c>
      <c r="B31" s="51">
        <v>600</v>
      </c>
      <c r="C31" s="52">
        <v>1950</v>
      </c>
      <c r="D31" s="56">
        <v>2</v>
      </c>
      <c r="E31" s="56">
        <f>(D31)*B31</f>
        <v>1200</v>
      </c>
      <c r="F31" s="93">
        <f>(D31)*C31</f>
        <v>3900</v>
      </c>
      <c r="G31" s="70"/>
    </row>
    <row r="32" spans="1:7" s="29" customFormat="1" ht="14" x14ac:dyDescent="0.15">
      <c r="A32" s="11" t="s">
        <v>78</v>
      </c>
      <c r="B32" s="15">
        <v>600</v>
      </c>
      <c r="C32" s="16">
        <v>1650</v>
      </c>
      <c r="D32" s="45">
        <v>2</v>
      </c>
      <c r="E32" s="47">
        <f t="shared" ref="E32:E97" si="0">(D32)*B32</f>
        <v>1200</v>
      </c>
      <c r="F32" s="94">
        <f t="shared" ref="F32:F105" si="1">(D32)*C32</f>
        <v>3300</v>
      </c>
      <c r="G32" s="92"/>
    </row>
    <row r="33" spans="1:7" s="29" customFormat="1" ht="14" x14ac:dyDescent="0.15">
      <c r="A33" s="11" t="s">
        <v>79</v>
      </c>
      <c r="B33" s="15">
        <v>600</v>
      </c>
      <c r="C33" s="16">
        <v>1800</v>
      </c>
      <c r="D33" s="15">
        <v>0</v>
      </c>
      <c r="E33" s="32">
        <f t="shared" si="0"/>
        <v>0</v>
      </c>
      <c r="F33" s="34">
        <f t="shared" si="1"/>
        <v>0</v>
      </c>
      <c r="G33" s="92"/>
    </row>
    <row r="34" spans="1:7" s="29" customFormat="1" ht="14" x14ac:dyDescent="0.15">
      <c r="A34" s="11" t="s">
        <v>80</v>
      </c>
      <c r="B34" s="15">
        <v>600</v>
      </c>
      <c r="C34" s="16">
        <v>2200</v>
      </c>
      <c r="D34" s="15">
        <v>0</v>
      </c>
      <c r="E34" s="32">
        <f t="shared" si="0"/>
        <v>0</v>
      </c>
      <c r="F34" s="34">
        <f t="shared" si="1"/>
        <v>0</v>
      </c>
      <c r="G34" s="92"/>
    </row>
    <row r="35" spans="1:7" s="29" customFormat="1" ht="14" x14ac:dyDescent="0.15">
      <c r="A35" s="11" t="s">
        <v>96</v>
      </c>
      <c r="B35" s="15">
        <v>600</v>
      </c>
      <c r="C35" s="16">
        <v>1950</v>
      </c>
      <c r="D35" s="45">
        <v>2</v>
      </c>
      <c r="E35" s="47">
        <f t="shared" si="0"/>
        <v>1200</v>
      </c>
      <c r="F35" s="94">
        <f t="shared" si="1"/>
        <v>3900</v>
      </c>
      <c r="G35" s="92"/>
    </row>
    <row r="36" spans="1:7" s="29" customFormat="1" ht="14" x14ac:dyDescent="0.15">
      <c r="A36" s="11" t="s">
        <v>130</v>
      </c>
      <c r="B36" s="15">
        <v>250</v>
      </c>
      <c r="C36" s="16">
        <v>1220</v>
      </c>
      <c r="D36" s="45">
        <v>2</v>
      </c>
      <c r="E36" s="47">
        <f t="shared" si="0"/>
        <v>500</v>
      </c>
      <c r="F36" s="94">
        <f t="shared" si="1"/>
        <v>2440</v>
      </c>
      <c r="G36" s="92"/>
    </row>
    <row r="37" spans="1:7" s="29" customFormat="1" ht="14" x14ac:dyDescent="0.15">
      <c r="A37" s="11" t="s">
        <v>142</v>
      </c>
      <c r="B37" s="15">
        <v>600</v>
      </c>
      <c r="C37" s="16">
        <v>2400</v>
      </c>
      <c r="D37" s="15">
        <v>0</v>
      </c>
      <c r="E37" s="32">
        <f t="shared" si="0"/>
        <v>0</v>
      </c>
      <c r="F37" s="34">
        <f t="shared" si="1"/>
        <v>0</v>
      </c>
      <c r="G37" s="92"/>
    </row>
    <row r="38" spans="1:7" s="29" customFormat="1" ht="14" x14ac:dyDescent="0.15">
      <c r="A38" s="11" t="s">
        <v>132</v>
      </c>
      <c r="B38" s="15">
        <v>600</v>
      </c>
      <c r="C38" s="16">
        <v>2800</v>
      </c>
      <c r="D38" s="15">
        <v>0</v>
      </c>
      <c r="E38" s="32">
        <f t="shared" si="0"/>
        <v>0</v>
      </c>
      <c r="F38" s="34">
        <f t="shared" si="1"/>
        <v>0</v>
      </c>
      <c r="G38" s="92"/>
    </row>
    <row r="39" spans="1:7" s="29" customFormat="1" ht="14" x14ac:dyDescent="0.15">
      <c r="A39" s="11" t="s">
        <v>81</v>
      </c>
      <c r="B39" s="15">
        <v>600</v>
      </c>
      <c r="C39" s="16">
        <v>1350</v>
      </c>
      <c r="D39" s="45">
        <v>2</v>
      </c>
      <c r="E39" s="47">
        <f t="shared" si="0"/>
        <v>1200</v>
      </c>
      <c r="F39" s="94">
        <f t="shared" si="1"/>
        <v>2700</v>
      </c>
      <c r="G39" s="92"/>
    </row>
    <row r="40" spans="1:7" s="29" customFormat="1" ht="14" x14ac:dyDescent="0.15">
      <c r="A40" s="11" t="s">
        <v>82</v>
      </c>
      <c r="B40" s="15">
        <v>600</v>
      </c>
      <c r="C40" s="16">
        <v>1550</v>
      </c>
      <c r="D40" s="15">
        <v>0</v>
      </c>
      <c r="E40" s="32">
        <f t="shared" si="0"/>
        <v>0</v>
      </c>
      <c r="F40" s="34">
        <f t="shared" si="1"/>
        <v>0</v>
      </c>
      <c r="G40" s="92"/>
    </row>
    <row r="41" spans="1:7" s="29" customFormat="1" ht="14" x14ac:dyDescent="0.15">
      <c r="A41" s="11" t="s">
        <v>105</v>
      </c>
      <c r="B41" s="15">
        <v>600</v>
      </c>
      <c r="C41" s="16">
        <v>1450</v>
      </c>
      <c r="D41" s="45">
        <v>2</v>
      </c>
      <c r="E41" s="47">
        <f t="shared" si="0"/>
        <v>1200</v>
      </c>
      <c r="F41" s="94">
        <f t="shared" si="1"/>
        <v>2900</v>
      </c>
      <c r="G41" s="92"/>
    </row>
    <row r="42" spans="1:7" s="29" customFormat="1" ht="28" x14ac:dyDescent="0.15">
      <c r="A42" s="11" t="s">
        <v>83</v>
      </c>
      <c r="B42" s="15">
        <v>600</v>
      </c>
      <c r="C42" s="16">
        <v>1450</v>
      </c>
      <c r="D42" s="15">
        <v>0</v>
      </c>
      <c r="E42" s="32">
        <f t="shared" si="0"/>
        <v>0</v>
      </c>
      <c r="F42" s="34">
        <f t="shared" si="1"/>
        <v>0</v>
      </c>
      <c r="G42" s="92"/>
    </row>
    <row r="43" spans="1:7" s="29" customFormat="1" ht="14" x14ac:dyDescent="0.15">
      <c r="A43" s="11" t="s">
        <v>84</v>
      </c>
      <c r="B43" s="15">
        <v>600</v>
      </c>
      <c r="C43" s="16">
        <v>1400</v>
      </c>
      <c r="D43" s="15">
        <v>0</v>
      </c>
      <c r="E43" s="32">
        <f t="shared" si="0"/>
        <v>0</v>
      </c>
      <c r="F43" s="34">
        <f t="shared" si="1"/>
        <v>0</v>
      </c>
      <c r="G43" s="92"/>
    </row>
    <row r="44" spans="1:7" s="29" customFormat="1" ht="14" x14ac:dyDescent="0.15">
      <c r="A44" s="11" t="s">
        <v>85</v>
      </c>
      <c r="B44" s="15">
        <v>600</v>
      </c>
      <c r="C44" s="16">
        <v>1250</v>
      </c>
      <c r="D44" s="15">
        <v>0</v>
      </c>
      <c r="E44" s="32">
        <f t="shared" si="0"/>
        <v>0</v>
      </c>
      <c r="F44" s="34">
        <f t="shared" si="1"/>
        <v>0</v>
      </c>
      <c r="G44" s="92"/>
    </row>
    <row r="45" spans="1:7" s="29" customFormat="1" ht="28" x14ac:dyDescent="0.15">
      <c r="A45" s="11" t="s">
        <v>161</v>
      </c>
      <c r="B45" s="15">
        <v>1200</v>
      </c>
      <c r="C45" s="16">
        <v>3100</v>
      </c>
      <c r="D45" s="45">
        <v>1</v>
      </c>
      <c r="E45" s="47">
        <f t="shared" si="0"/>
        <v>1200</v>
      </c>
      <c r="F45" s="94">
        <f t="shared" si="1"/>
        <v>3100</v>
      </c>
      <c r="G45" s="92"/>
    </row>
    <row r="46" spans="1:7" s="29" customFormat="1" ht="28" x14ac:dyDescent="0.15">
      <c r="A46" s="11" t="s">
        <v>160</v>
      </c>
      <c r="B46" s="15">
        <v>750</v>
      </c>
      <c r="C46" s="16">
        <v>2100</v>
      </c>
      <c r="D46" s="45">
        <v>2</v>
      </c>
      <c r="E46" s="47">
        <f t="shared" si="0"/>
        <v>1500</v>
      </c>
      <c r="F46" s="94">
        <f t="shared" si="1"/>
        <v>4200</v>
      </c>
      <c r="G46" s="92"/>
    </row>
    <row r="47" spans="1:7" s="29" customFormat="1" ht="31" customHeight="1" x14ac:dyDescent="0.15">
      <c r="A47" s="11" t="s">
        <v>97</v>
      </c>
      <c r="B47" s="15">
        <v>600</v>
      </c>
      <c r="C47" s="16">
        <v>2800</v>
      </c>
      <c r="D47" s="15">
        <v>0</v>
      </c>
      <c r="E47" s="32">
        <f t="shared" si="0"/>
        <v>0</v>
      </c>
      <c r="F47" s="34">
        <f t="shared" si="1"/>
        <v>0</v>
      </c>
      <c r="G47" s="92"/>
    </row>
    <row r="48" spans="1:7" s="29" customFormat="1" ht="28" x14ac:dyDescent="0.15">
      <c r="A48" s="11" t="s">
        <v>98</v>
      </c>
      <c r="B48" s="15">
        <v>600</v>
      </c>
      <c r="C48" s="16">
        <v>2800</v>
      </c>
      <c r="D48" s="15">
        <v>0</v>
      </c>
      <c r="E48" s="32">
        <f t="shared" si="0"/>
        <v>0</v>
      </c>
      <c r="F48" s="34">
        <f t="shared" si="1"/>
        <v>0</v>
      </c>
      <c r="G48" s="92"/>
    </row>
    <row r="49" spans="1:8" s="29" customFormat="1" ht="28" x14ac:dyDescent="0.15">
      <c r="A49" s="11" t="s">
        <v>99</v>
      </c>
      <c r="B49" s="15">
        <v>600</v>
      </c>
      <c r="C49" s="16">
        <v>2800</v>
      </c>
      <c r="D49" s="45">
        <v>1</v>
      </c>
      <c r="E49" s="47">
        <f t="shared" si="0"/>
        <v>600</v>
      </c>
      <c r="F49" s="94">
        <f t="shared" si="1"/>
        <v>2800</v>
      </c>
      <c r="G49" s="92"/>
    </row>
    <row r="50" spans="1:8" s="29" customFormat="1" ht="28" x14ac:dyDescent="0.15">
      <c r="A50" s="11" t="s">
        <v>100</v>
      </c>
      <c r="B50" s="15">
        <v>600</v>
      </c>
      <c r="C50" s="16">
        <v>3200</v>
      </c>
      <c r="D50" s="45">
        <v>1</v>
      </c>
      <c r="E50" s="47">
        <f t="shared" si="0"/>
        <v>600</v>
      </c>
      <c r="F50" s="94">
        <f t="shared" si="1"/>
        <v>3200</v>
      </c>
      <c r="G50" s="92"/>
    </row>
    <row r="51" spans="1:8" s="29" customFormat="1" ht="14" x14ac:dyDescent="0.15">
      <c r="A51" s="11" t="s">
        <v>101</v>
      </c>
      <c r="B51" s="15">
        <v>600</v>
      </c>
      <c r="C51" s="16">
        <v>2600</v>
      </c>
      <c r="D51" s="15">
        <v>0</v>
      </c>
      <c r="E51" s="32">
        <f t="shared" si="0"/>
        <v>0</v>
      </c>
      <c r="F51" s="34">
        <f t="shared" si="1"/>
        <v>0</v>
      </c>
      <c r="G51" s="92"/>
    </row>
    <row r="52" spans="1:8" s="29" customFormat="1" ht="14" x14ac:dyDescent="0.15">
      <c r="A52" s="69" t="s">
        <v>131</v>
      </c>
      <c r="B52" s="15">
        <v>600</v>
      </c>
      <c r="C52" s="98">
        <v>2750</v>
      </c>
      <c r="D52" s="45">
        <v>1</v>
      </c>
      <c r="E52" s="47">
        <f t="shared" si="0"/>
        <v>600</v>
      </c>
      <c r="F52" s="94">
        <f t="shared" si="1"/>
        <v>2750</v>
      </c>
      <c r="G52" s="92"/>
    </row>
    <row r="53" spans="1:8" s="29" customFormat="1" thickBot="1" x14ac:dyDescent="0.2">
      <c r="A53" s="12" t="s">
        <v>102</v>
      </c>
      <c r="B53" s="30">
        <v>600</v>
      </c>
      <c r="C53" s="31">
        <v>2750</v>
      </c>
      <c r="D53" s="30">
        <v>0</v>
      </c>
      <c r="E53" s="62">
        <f t="shared" si="0"/>
        <v>0</v>
      </c>
      <c r="F53" s="75">
        <f t="shared" si="1"/>
        <v>0</v>
      </c>
      <c r="G53" s="92"/>
      <c r="H53" s="29">
        <f>11/50</f>
        <v>0.22</v>
      </c>
    </row>
    <row r="54" spans="1:8" s="29" customFormat="1" thickBot="1" x14ac:dyDescent="0.2">
      <c r="A54" s="81" t="s">
        <v>60</v>
      </c>
      <c r="B54" s="80"/>
      <c r="C54" s="80"/>
      <c r="D54" s="80"/>
      <c r="E54" s="79"/>
      <c r="F54" s="78"/>
      <c r="G54" s="92"/>
    </row>
    <row r="55" spans="1:8" s="29" customFormat="1" ht="14" x14ac:dyDescent="0.15">
      <c r="A55" s="10" t="s">
        <v>37</v>
      </c>
      <c r="B55" s="27">
        <v>350</v>
      </c>
      <c r="C55" s="28">
        <v>850</v>
      </c>
      <c r="D55" s="27">
        <v>0</v>
      </c>
      <c r="E55" s="51">
        <f t="shared" si="0"/>
        <v>0</v>
      </c>
      <c r="F55" s="53">
        <f t="shared" si="1"/>
        <v>0</v>
      </c>
      <c r="G55" s="92"/>
    </row>
    <row r="56" spans="1:8" s="35" customFormat="1" ht="14" x14ac:dyDescent="0.15">
      <c r="A56" s="17" t="s">
        <v>87</v>
      </c>
      <c r="B56" s="15">
        <v>350</v>
      </c>
      <c r="C56" s="33">
        <v>1650</v>
      </c>
      <c r="D56" s="32">
        <v>0</v>
      </c>
      <c r="E56" s="32">
        <f t="shared" si="0"/>
        <v>0</v>
      </c>
      <c r="F56" s="34">
        <f t="shared" si="1"/>
        <v>0</v>
      </c>
      <c r="G56" s="70"/>
    </row>
    <row r="57" spans="1:8" s="35" customFormat="1" ht="14" x14ac:dyDescent="0.15">
      <c r="A57" s="17" t="s">
        <v>104</v>
      </c>
      <c r="B57" s="15">
        <v>350</v>
      </c>
      <c r="C57" s="33">
        <v>1050</v>
      </c>
      <c r="D57" s="47">
        <v>6.5</v>
      </c>
      <c r="E57" s="47">
        <f t="shared" si="0"/>
        <v>2275</v>
      </c>
      <c r="F57" s="94">
        <f t="shared" si="1"/>
        <v>6825</v>
      </c>
      <c r="G57" s="70"/>
    </row>
    <row r="58" spans="1:8" s="35" customFormat="1" ht="28" x14ac:dyDescent="0.15">
      <c r="A58" s="17" t="s">
        <v>103</v>
      </c>
      <c r="B58" s="15">
        <v>350</v>
      </c>
      <c r="C58" s="33">
        <v>1750</v>
      </c>
      <c r="D58" s="47">
        <v>6.5</v>
      </c>
      <c r="E58" s="47">
        <f t="shared" si="0"/>
        <v>2275</v>
      </c>
      <c r="F58" s="94">
        <f t="shared" si="1"/>
        <v>11375</v>
      </c>
      <c r="G58" s="70"/>
    </row>
    <row r="59" spans="1:8" s="35" customFormat="1" ht="28" x14ac:dyDescent="0.15">
      <c r="A59" s="17" t="s">
        <v>134</v>
      </c>
      <c r="B59" s="15">
        <v>350</v>
      </c>
      <c r="C59" s="33">
        <v>2050</v>
      </c>
      <c r="D59" s="47">
        <v>6.5</v>
      </c>
      <c r="E59" s="47">
        <f t="shared" si="0"/>
        <v>2275</v>
      </c>
      <c r="F59" s="94">
        <f t="shared" si="1"/>
        <v>13325</v>
      </c>
      <c r="G59" s="70"/>
    </row>
    <row r="60" spans="1:8" s="35" customFormat="1" ht="14" x14ac:dyDescent="0.15">
      <c r="A60" s="17" t="s">
        <v>86</v>
      </c>
      <c r="B60" s="15">
        <v>350</v>
      </c>
      <c r="C60" s="33">
        <v>2250</v>
      </c>
      <c r="D60" s="32">
        <v>0</v>
      </c>
      <c r="E60" s="32">
        <f t="shared" si="0"/>
        <v>0</v>
      </c>
      <c r="F60" s="34">
        <f t="shared" si="1"/>
        <v>0</v>
      </c>
      <c r="G60" s="70"/>
    </row>
    <row r="61" spans="1:8" s="35" customFormat="1" ht="28" x14ac:dyDescent="0.15">
      <c r="A61" s="17" t="s">
        <v>13</v>
      </c>
      <c r="B61" s="32">
        <v>700</v>
      </c>
      <c r="C61" s="33">
        <v>850</v>
      </c>
      <c r="D61" s="47">
        <v>6.5</v>
      </c>
      <c r="E61" s="47">
        <f t="shared" si="0"/>
        <v>4550</v>
      </c>
      <c r="F61" s="94">
        <f t="shared" si="1"/>
        <v>5525</v>
      </c>
      <c r="G61" s="70"/>
    </row>
    <row r="62" spans="1:8" s="35" customFormat="1" ht="14" x14ac:dyDescent="0.15">
      <c r="A62" s="17" t="s">
        <v>30</v>
      </c>
      <c r="B62" s="15">
        <v>350</v>
      </c>
      <c r="C62" s="33">
        <v>1050</v>
      </c>
      <c r="D62" s="32">
        <v>0</v>
      </c>
      <c r="E62" s="32">
        <f t="shared" si="0"/>
        <v>0</v>
      </c>
      <c r="F62" s="34">
        <f t="shared" si="1"/>
        <v>0</v>
      </c>
      <c r="G62" s="70"/>
    </row>
    <row r="63" spans="1:8" s="29" customFormat="1" ht="28" x14ac:dyDescent="0.15">
      <c r="A63" s="11" t="s">
        <v>88</v>
      </c>
      <c r="B63" s="15">
        <v>350</v>
      </c>
      <c r="C63" s="16">
        <v>2150</v>
      </c>
      <c r="D63" s="47">
        <v>6.5</v>
      </c>
      <c r="E63" s="47">
        <f t="shared" si="0"/>
        <v>2275</v>
      </c>
      <c r="F63" s="94">
        <f t="shared" si="1"/>
        <v>13975</v>
      </c>
      <c r="G63" s="92"/>
    </row>
    <row r="64" spans="1:8" s="29" customFormat="1" ht="14" x14ac:dyDescent="0.15">
      <c r="A64" s="11" t="s">
        <v>14</v>
      </c>
      <c r="B64" s="15">
        <v>700</v>
      </c>
      <c r="C64" s="16">
        <v>1450</v>
      </c>
      <c r="D64" s="47">
        <v>6.5</v>
      </c>
      <c r="E64" s="47">
        <f t="shared" si="0"/>
        <v>4550</v>
      </c>
      <c r="F64" s="94">
        <f t="shared" si="1"/>
        <v>9425</v>
      </c>
      <c r="G64" s="92"/>
    </row>
    <row r="65" spans="1:7" s="29" customFormat="1" thickBot="1" x14ac:dyDescent="0.2">
      <c r="A65" s="12" t="s">
        <v>70</v>
      </c>
      <c r="B65" s="30">
        <v>350</v>
      </c>
      <c r="C65" s="31">
        <v>400</v>
      </c>
      <c r="D65" s="95">
        <v>6.5</v>
      </c>
      <c r="E65" s="95">
        <f t="shared" si="0"/>
        <v>2275</v>
      </c>
      <c r="F65" s="96">
        <f t="shared" si="1"/>
        <v>2600</v>
      </c>
      <c r="G65" s="92"/>
    </row>
    <row r="66" spans="1:7" s="29" customFormat="1" ht="13" x14ac:dyDescent="0.15">
      <c r="A66" s="38"/>
      <c r="B66" s="39"/>
      <c r="C66" s="40"/>
      <c r="D66" s="41"/>
      <c r="E66" s="79"/>
      <c r="F66" s="73"/>
      <c r="G66" s="92"/>
    </row>
    <row r="67" spans="1:7" s="29" customFormat="1" ht="20" thickBot="1" x14ac:dyDescent="0.2">
      <c r="A67" s="26" t="s">
        <v>145</v>
      </c>
      <c r="D67" s="41"/>
      <c r="E67" s="79"/>
      <c r="F67" s="73"/>
      <c r="G67" s="92"/>
    </row>
    <row r="68" spans="1:7" s="29" customFormat="1" thickBot="1" x14ac:dyDescent="0.2">
      <c r="A68" s="14" t="s">
        <v>2</v>
      </c>
      <c r="B68" s="36" t="s">
        <v>6</v>
      </c>
      <c r="C68" s="36" t="s">
        <v>3</v>
      </c>
      <c r="D68" s="36" t="s">
        <v>4</v>
      </c>
      <c r="E68" s="36" t="s">
        <v>7</v>
      </c>
      <c r="F68" s="37" t="s">
        <v>5</v>
      </c>
      <c r="G68" s="92"/>
    </row>
    <row r="69" spans="1:7" s="29" customFormat="1" ht="15" customHeight="1" thickBot="1" x14ac:dyDescent="0.2">
      <c r="A69" s="71" t="s">
        <v>110</v>
      </c>
      <c r="B69" s="72"/>
      <c r="C69" s="72"/>
      <c r="D69" s="72"/>
      <c r="E69" s="86"/>
      <c r="F69" s="87"/>
      <c r="G69" s="92"/>
    </row>
    <row r="70" spans="1:7" s="29" customFormat="1" ht="14" x14ac:dyDescent="0.15">
      <c r="A70" s="10" t="s">
        <v>73</v>
      </c>
      <c r="B70" s="65">
        <v>350</v>
      </c>
      <c r="C70" s="63">
        <v>850</v>
      </c>
      <c r="D70" s="65">
        <v>0</v>
      </c>
      <c r="E70" s="51">
        <f t="shared" si="0"/>
        <v>0</v>
      </c>
      <c r="F70" s="53">
        <f t="shared" si="1"/>
        <v>0</v>
      </c>
      <c r="G70" s="92"/>
    </row>
    <row r="71" spans="1:7" s="29" customFormat="1" ht="28" x14ac:dyDescent="0.15">
      <c r="A71" s="11" t="s">
        <v>106</v>
      </c>
      <c r="B71" s="49">
        <v>350</v>
      </c>
      <c r="C71" s="16">
        <v>1050</v>
      </c>
      <c r="D71" s="45">
        <v>6.5</v>
      </c>
      <c r="E71" s="47">
        <f t="shared" si="0"/>
        <v>2275</v>
      </c>
      <c r="F71" s="94">
        <f t="shared" si="1"/>
        <v>6825</v>
      </c>
      <c r="G71" s="54"/>
    </row>
    <row r="72" spans="1:7" s="29" customFormat="1" thickBot="1" x14ac:dyDescent="0.2">
      <c r="A72" s="12" t="s">
        <v>94</v>
      </c>
      <c r="B72" s="58">
        <v>350</v>
      </c>
      <c r="C72" s="31">
        <v>1150</v>
      </c>
      <c r="D72" s="30">
        <v>0</v>
      </c>
      <c r="E72" s="62">
        <f t="shared" si="0"/>
        <v>0</v>
      </c>
      <c r="F72" s="75">
        <f t="shared" si="1"/>
        <v>0</v>
      </c>
      <c r="G72" s="54"/>
    </row>
    <row r="73" spans="1:7" s="29" customFormat="1" thickBot="1" x14ac:dyDescent="0.2">
      <c r="A73" s="88" t="s">
        <v>111</v>
      </c>
      <c r="B73" s="89"/>
      <c r="C73" s="89"/>
      <c r="D73" s="89"/>
      <c r="E73" s="90"/>
      <c r="F73" s="77"/>
      <c r="G73" s="92"/>
    </row>
    <row r="74" spans="1:7" s="29" customFormat="1" ht="14" x14ac:dyDescent="0.15">
      <c r="A74" s="50" t="s">
        <v>138</v>
      </c>
      <c r="B74" s="51">
        <v>350</v>
      </c>
      <c r="C74" s="52">
        <v>950</v>
      </c>
      <c r="D74" s="51">
        <v>0</v>
      </c>
      <c r="E74" s="51">
        <f t="shared" si="0"/>
        <v>0</v>
      </c>
      <c r="F74" s="53">
        <f t="shared" si="1"/>
        <v>0</v>
      </c>
      <c r="G74" s="70"/>
    </row>
    <row r="75" spans="1:7" s="29" customFormat="1" ht="14" x14ac:dyDescent="0.15">
      <c r="A75" s="11" t="s">
        <v>114</v>
      </c>
      <c r="B75" s="49">
        <v>350</v>
      </c>
      <c r="C75" s="43">
        <v>750</v>
      </c>
      <c r="D75" s="49">
        <v>0</v>
      </c>
      <c r="E75" s="32">
        <f t="shared" ref="E75" si="2">(D75)*B75</f>
        <v>0</v>
      </c>
      <c r="F75" s="34">
        <f t="shared" ref="F75" si="3">(D75)*C75</f>
        <v>0</v>
      </c>
      <c r="G75" s="70"/>
    </row>
    <row r="76" spans="1:7" s="29" customFormat="1" ht="14" x14ac:dyDescent="0.15">
      <c r="A76" s="17" t="s">
        <v>136</v>
      </c>
      <c r="B76" s="49">
        <v>350</v>
      </c>
      <c r="C76" s="33">
        <v>1150</v>
      </c>
      <c r="D76" s="32">
        <v>0</v>
      </c>
      <c r="E76" s="32">
        <f t="shared" si="0"/>
        <v>0</v>
      </c>
      <c r="F76" s="34">
        <f t="shared" si="1"/>
        <v>0</v>
      </c>
      <c r="G76" s="70"/>
    </row>
    <row r="77" spans="1:7" s="29" customFormat="1" ht="14" x14ac:dyDescent="0.15">
      <c r="A77" s="11" t="s">
        <v>135</v>
      </c>
      <c r="B77" s="49">
        <v>350</v>
      </c>
      <c r="C77" s="43">
        <v>850</v>
      </c>
      <c r="D77" s="48">
        <v>6.5</v>
      </c>
      <c r="E77" s="47">
        <f t="shared" si="0"/>
        <v>2275</v>
      </c>
      <c r="F77" s="94">
        <f t="shared" si="1"/>
        <v>5525</v>
      </c>
      <c r="G77" s="92"/>
    </row>
    <row r="78" spans="1:7" s="29" customFormat="1" ht="29" thickBot="1" x14ac:dyDescent="0.2">
      <c r="A78" s="12" t="s">
        <v>41</v>
      </c>
      <c r="B78" s="58">
        <v>350</v>
      </c>
      <c r="C78" s="31">
        <v>950</v>
      </c>
      <c r="D78" s="30">
        <v>0</v>
      </c>
      <c r="E78" s="62">
        <f t="shared" si="0"/>
        <v>0</v>
      </c>
      <c r="F78" s="75">
        <f t="shared" si="1"/>
        <v>0</v>
      </c>
      <c r="G78" s="54"/>
    </row>
    <row r="79" spans="1:7" s="29" customFormat="1" thickBot="1" x14ac:dyDescent="0.2">
      <c r="A79" s="76" t="s">
        <v>112</v>
      </c>
      <c r="B79" s="74"/>
      <c r="C79" s="74"/>
      <c r="D79" s="74"/>
      <c r="E79" s="79"/>
      <c r="F79" s="78"/>
      <c r="G79" s="92"/>
    </row>
    <row r="80" spans="1:7" s="29" customFormat="1" ht="13" x14ac:dyDescent="0.15">
      <c r="A80" s="66" t="s">
        <v>139</v>
      </c>
      <c r="B80" s="65">
        <v>350</v>
      </c>
      <c r="C80" s="67">
        <v>1380</v>
      </c>
      <c r="D80" s="68">
        <v>0</v>
      </c>
      <c r="E80" s="51">
        <f t="shared" si="0"/>
        <v>0</v>
      </c>
      <c r="F80" s="53">
        <f t="shared" si="1"/>
        <v>0</v>
      </c>
      <c r="G80" s="92"/>
    </row>
    <row r="81" spans="1:8" s="29" customFormat="1" ht="13" x14ac:dyDescent="0.15">
      <c r="A81" s="55" t="s">
        <v>72</v>
      </c>
      <c r="B81" s="49">
        <v>350</v>
      </c>
      <c r="C81" s="43">
        <v>1350</v>
      </c>
      <c r="D81" s="49">
        <v>0</v>
      </c>
      <c r="E81" s="32">
        <f t="shared" si="0"/>
        <v>0</v>
      </c>
      <c r="F81" s="34">
        <f t="shared" si="1"/>
        <v>0</v>
      </c>
      <c r="G81" s="92"/>
    </row>
    <row r="82" spans="1:8" s="29" customFormat="1" ht="14" x14ac:dyDescent="0.15">
      <c r="A82" s="11" t="s">
        <v>118</v>
      </c>
      <c r="B82" s="49">
        <v>350</v>
      </c>
      <c r="C82" s="43">
        <v>650</v>
      </c>
      <c r="D82" s="49">
        <v>0</v>
      </c>
      <c r="E82" s="32">
        <f t="shared" si="0"/>
        <v>0</v>
      </c>
      <c r="F82" s="34">
        <f t="shared" si="1"/>
        <v>0</v>
      </c>
      <c r="G82" s="92"/>
    </row>
    <row r="83" spans="1:8" s="29" customFormat="1" ht="14" x14ac:dyDescent="0.15">
      <c r="A83" s="11" t="s">
        <v>137</v>
      </c>
      <c r="B83" s="49">
        <v>350</v>
      </c>
      <c r="C83" s="16">
        <v>1350</v>
      </c>
      <c r="D83" s="45">
        <v>6.5</v>
      </c>
      <c r="E83" s="47">
        <f t="shared" si="0"/>
        <v>2275</v>
      </c>
      <c r="F83" s="94">
        <f t="shared" si="1"/>
        <v>8775</v>
      </c>
      <c r="G83" s="54"/>
    </row>
    <row r="84" spans="1:8" s="29" customFormat="1" ht="29" thickBot="1" x14ac:dyDescent="0.2">
      <c r="A84" s="12" t="s">
        <v>95</v>
      </c>
      <c r="B84" s="58">
        <v>350</v>
      </c>
      <c r="C84" s="31">
        <v>1250</v>
      </c>
      <c r="D84" s="58">
        <v>0</v>
      </c>
      <c r="E84" s="62">
        <f t="shared" si="0"/>
        <v>0</v>
      </c>
      <c r="F84" s="75">
        <f t="shared" si="1"/>
        <v>0</v>
      </c>
      <c r="G84" s="54"/>
    </row>
    <row r="85" spans="1:8" s="29" customFormat="1" thickBot="1" x14ac:dyDescent="0.2">
      <c r="A85" s="71" t="s">
        <v>113</v>
      </c>
      <c r="B85" s="72"/>
      <c r="C85" s="72"/>
      <c r="D85" s="72"/>
      <c r="E85" s="86"/>
      <c r="F85" s="87"/>
      <c r="G85" s="92"/>
    </row>
    <row r="86" spans="1:8" s="29" customFormat="1" ht="28" x14ac:dyDescent="0.15">
      <c r="A86" s="10" t="s">
        <v>108</v>
      </c>
      <c r="B86" s="65">
        <v>350</v>
      </c>
      <c r="C86" s="63">
        <v>1150</v>
      </c>
      <c r="D86" s="64">
        <v>0</v>
      </c>
      <c r="E86" s="51">
        <f t="shared" si="0"/>
        <v>0</v>
      </c>
      <c r="F86" s="53">
        <f t="shared" si="1"/>
        <v>0</v>
      </c>
      <c r="G86" s="92"/>
    </row>
    <row r="87" spans="1:8" s="29" customFormat="1" ht="28" x14ac:dyDescent="0.15">
      <c r="A87" s="11" t="s">
        <v>42</v>
      </c>
      <c r="B87" s="49">
        <v>350</v>
      </c>
      <c r="C87" s="16">
        <v>850</v>
      </c>
      <c r="D87" s="15">
        <v>0</v>
      </c>
      <c r="E87" s="32">
        <f t="shared" si="0"/>
        <v>0</v>
      </c>
      <c r="F87" s="34">
        <f t="shared" si="1"/>
        <v>0</v>
      </c>
      <c r="G87" s="54"/>
    </row>
    <row r="88" spans="1:8" s="29" customFormat="1" ht="28" x14ac:dyDescent="0.15">
      <c r="A88" s="11" t="s">
        <v>26</v>
      </c>
      <c r="B88" s="49">
        <v>350</v>
      </c>
      <c r="C88" s="16">
        <v>950</v>
      </c>
      <c r="D88" s="15">
        <v>0</v>
      </c>
      <c r="E88" s="32">
        <f t="shared" si="0"/>
        <v>0</v>
      </c>
      <c r="F88" s="34">
        <f t="shared" si="1"/>
        <v>0</v>
      </c>
      <c r="G88" s="92"/>
    </row>
    <row r="89" spans="1:8" s="29" customFormat="1" ht="14" x14ac:dyDescent="0.15">
      <c r="A89" s="11" t="s">
        <v>15</v>
      </c>
      <c r="B89" s="49">
        <v>350</v>
      </c>
      <c r="C89" s="16">
        <v>850</v>
      </c>
      <c r="D89" s="45">
        <v>6.5</v>
      </c>
      <c r="E89" s="47">
        <f t="shared" si="0"/>
        <v>2275</v>
      </c>
      <c r="F89" s="94">
        <f t="shared" si="1"/>
        <v>5525</v>
      </c>
      <c r="G89" s="92"/>
      <c r="H89" s="29">
        <f>30/50</f>
        <v>0.6</v>
      </c>
    </row>
    <row r="90" spans="1:8" s="29" customFormat="1" ht="28" x14ac:dyDescent="0.15">
      <c r="A90" s="11" t="s">
        <v>109</v>
      </c>
      <c r="B90" s="49">
        <v>350</v>
      </c>
      <c r="C90" s="16">
        <v>850</v>
      </c>
      <c r="D90" s="15">
        <v>0</v>
      </c>
      <c r="E90" s="32">
        <f t="shared" si="0"/>
        <v>0</v>
      </c>
      <c r="F90" s="34">
        <f t="shared" si="1"/>
        <v>0</v>
      </c>
      <c r="G90" s="54"/>
    </row>
    <row r="91" spans="1:8" s="29" customFormat="1" ht="28" x14ac:dyDescent="0.15">
      <c r="A91" s="11" t="s">
        <v>43</v>
      </c>
      <c r="B91" s="49">
        <v>350</v>
      </c>
      <c r="C91" s="16">
        <v>750</v>
      </c>
      <c r="D91" s="15">
        <v>0</v>
      </c>
      <c r="E91" s="32">
        <f t="shared" si="0"/>
        <v>0</v>
      </c>
      <c r="F91" s="34">
        <f t="shared" si="1"/>
        <v>0</v>
      </c>
      <c r="G91" s="54"/>
    </row>
    <row r="92" spans="1:8" s="29" customFormat="1" ht="29" thickBot="1" x14ac:dyDescent="0.2">
      <c r="A92" s="12" t="s">
        <v>33</v>
      </c>
      <c r="B92" s="58">
        <v>350</v>
      </c>
      <c r="C92" s="31">
        <v>950</v>
      </c>
      <c r="D92" s="30">
        <v>0</v>
      </c>
      <c r="E92" s="62">
        <f t="shared" si="0"/>
        <v>0</v>
      </c>
      <c r="F92" s="75">
        <f t="shared" si="1"/>
        <v>0</v>
      </c>
      <c r="G92" s="92"/>
    </row>
    <row r="93" spans="1:8" s="29" customFormat="1" ht="13" x14ac:dyDescent="0.15">
      <c r="A93" s="38"/>
      <c r="B93" s="39"/>
      <c r="C93" s="40"/>
      <c r="D93" s="41"/>
      <c r="E93" s="79"/>
      <c r="F93" s="73"/>
      <c r="G93" s="92"/>
    </row>
    <row r="94" spans="1:8" s="29" customFormat="1" ht="20" thickBot="1" x14ac:dyDescent="0.2">
      <c r="A94" s="26" t="s">
        <v>12</v>
      </c>
      <c r="D94" s="41"/>
      <c r="E94" s="79"/>
      <c r="F94" s="73"/>
      <c r="G94" s="92"/>
    </row>
    <row r="95" spans="1:8" s="29" customFormat="1" thickBot="1" x14ac:dyDescent="0.2">
      <c r="A95" s="14" t="s">
        <v>2</v>
      </c>
      <c r="B95" s="36" t="s">
        <v>6</v>
      </c>
      <c r="C95" s="36" t="s">
        <v>3</v>
      </c>
      <c r="D95" s="36" t="s">
        <v>4</v>
      </c>
      <c r="E95" s="36" t="s">
        <v>7</v>
      </c>
      <c r="F95" s="37" t="s">
        <v>5</v>
      </c>
      <c r="G95" s="92"/>
    </row>
    <row r="96" spans="1:8" s="29" customFormat="1" ht="14" x14ac:dyDescent="0.15">
      <c r="A96" s="10" t="s">
        <v>18</v>
      </c>
      <c r="B96" s="27">
        <v>80</v>
      </c>
      <c r="C96" s="28">
        <v>420</v>
      </c>
      <c r="D96" s="27">
        <v>0</v>
      </c>
      <c r="E96" s="51">
        <f t="shared" si="0"/>
        <v>0</v>
      </c>
      <c r="F96" s="53">
        <f t="shared" si="1"/>
        <v>0</v>
      </c>
      <c r="G96" s="54"/>
    </row>
    <row r="97" spans="1:7" s="29" customFormat="1" ht="14" x14ac:dyDescent="0.15">
      <c r="A97" s="11" t="s">
        <v>45</v>
      </c>
      <c r="B97" s="15">
        <v>80</v>
      </c>
      <c r="C97" s="16">
        <v>325</v>
      </c>
      <c r="D97" s="45">
        <v>50</v>
      </c>
      <c r="E97" s="47">
        <f t="shared" si="0"/>
        <v>4000</v>
      </c>
      <c r="F97" s="94">
        <f t="shared" si="1"/>
        <v>16250</v>
      </c>
      <c r="G97" s="92"/>
    </row>
    <row r="98" spans="1:7" s="29" customFormat="1" ht="14" x14ac:dyDescent="0.15">
      <c r="A98" s="11" t="s">
        <v>121</v>
      </c>
      <c r="B98" s="15">
        <v>80</v>
      </c>
      <c r="C98" s="16">
        <v>350</v>
      </c>
      <c r="D98" s="15">
        <v>0</v>
      </c>
      <c r="E98" s="32">
        <f>(D98)*B98</f>
        <v>0</v>
      </c>
      <c r="F98" s="34">
        <f t="shared" si="1"/>
        <v>0</v>
      </c>
      <c r="G98" s="92"/>
    </row>
    <row r="99" spans="1:7" s="29" customFormat="1" ht="14" x14ac:dyDescent="0.15">
      <c r="A99" s="11" t="s">
        <v>122</v>
      </c>
      <c r="B99" s="15">
        <v>70</v>
      </c>
      <c r="C99" s="16">
        <v>430</v>
      </c>
      <c r="D99" s="15">
        <v>0</v>
      </c>
      <c r="E99" s="32">
        <f t="shared" ref="E99:E105" si="4">(D99)*B99</f>
        <v>0</v>
      </c>
      <c r="F99" s="34">
        <f t="shared" si="1"/>
        <v>0</v>
      </c>
      <c r="G99" s="92"/>
    </row>
    <row r="100" spans="1:7" s="29" customFormat="1" ht="14" x14ac:dyDescent="0.15">
      <c r="A100" s="11" t="s">
        <v>123</v>
      </c>
      <c r="B100" s="15">
        <v>70</v>
      </c>
      <c r="C100" s="16">
        <v>360</v>
      </c>
      <c r="D100" s="15">
        <v>0</v>
      </c>
      <c r="E100" s="32">
        <f t="shared" si="4"/>
        <v>0</v>
      </c>
      <c r="F100" s="34">
        <f t="shared" si="1"/>
        <v>0</v>
      </c>
      <c r="G100" s="92"/>
    </row>
    <row r="101" spans="1:7" s="29" customFormat="1" ht="14" x14ac:dyDescent="0.15">
      <c r="A101" s="11" t="s">
        <v>124</v>
      </c>
      <c r="B101" s="15">
        <v>50</v>
      </c>
      <c r="C101" s="16">
        <v>145</v>
      </c>
      <c r="D101" s="45">
        <v>50</v>
      </c>
      <c r="E101" s="47">
        <f t="shared" si="4"/>
        <v>2500</v>
      </c>
      <c r="F101" s="94">
        <f t="shared" si="1"/>
        <v>7250</v>
      </c>
      <c r="G101" s="92"/>
    </row>
    <row r="102" spans="1:7" s="29" customFormat="1" ht="14" x14ac:dyDescent="0.15">
      <c r="A102" s="11" t="s">
        <v>125</v>
      </c>
      <c r="B102" s="15">
        <v>30</v>
      </c>
      <c r="C102" s="16">
        <v>140</v>
      </c>
      <c r="D102" s="15">
        <v>0</v>
      </c>
      <c r="E102" s="32">
        <f t="shared" si="4"/>
        <v>0</v>
      </c>
      <c r="F102" s="34">
        <f t="shared" si="1"/>
        <v>0</v>
      </c>
      <c r="G102" s="92"/>
    </row>
    <row r="103" spans="1:7" s="29" customFormat="1" ht="14" x14ac:dyDescent="0.15">
      <c r="A103" s="17" t="s">
        <v>133</v>
      </c>
      <c r="B103" s="15">
        <v>350</v>
      </c>
      <c r="C103" s="33">
        <v>1150</v>
      </c>
      <c r="D103" s="32">
        <v>0</v>
      </c>
      <c r="E103" s="32">
        <f t="shared" si="4"/>
        <v>0</v>
      </c>
      <c r="F103" s="34">
        <f t="shared" ref="F103" si="5">(D103)*C103</f>
        <v>0</v>
      </c>
      <c r="G103" s="92"/>
    </row>
    <row r="104" spans="1:7" s="29" customFormat="1" ht="14" x14ac:dyDescent="0.15">
      <c r="A104" s="11" t="s">
        <v>126</v>
      </c>
      <c r="B104" s="15">
        <v>400</v>
      </c>
      <c r="C104" s="16">
        <v>1950</v>
      </c>
      <c r="D104" s="15">
        <v>0</v>
      </c>
      <c r="E104" s="32">
        <f t="shared" si="4"/>
        <v>0</v>
      </c>
      <c r="F104" s="34">
        <f t="shared" si="1"/>
        <v>0</v>
      </c>
      <c r="G104" s="92"/>
    </row>
    <row r="105" spans="1:7" s="29" customFormat="1" ht="28" x14ac:dyDescent="0.15">
      <c r="A105" s="11" t="s">
        <v>29</v>
      </c>
      <c r="B105" s="15">
        <v>150</v>
      </c>
      <c r="C105" s="16">
        <v>550</v>
      </c>
      <c r="D105" s="15">
        <v>0</v>
      </c>
      <c r="E105" s="32">
        <f t="shared" si="4"/>
        <v>0</v>
      </c>
      <c r="F105" s="34">
        <f t="shared" si="1"/>
        <v>0</v>
      </c>
      <c r="G105" s="54"/>
    </row>
    <row r="106" spans="1:7" s="29" customFormat="1" thickBot="1" x14ac:dyDescent="0.2">
      <c r="A106" s="12" t="s">
        <v>174</v>
      </c>
      <c r="B106" s="30">
        <v>80</v>
      </c>
      <c r="C106" s="31">
        <v>350</v>
      </c>
      <c r="D106" s="30">
        <v>0</v>
      </c>
      <c r="E106" s="62">
        <f t="shared" ref="E106:E146" si="6">(D106)*B106</f>
        <v>0</v>
      </c>
      <c r="F106" s="75">
        <f t="shared" ref="F106:F118" si="7">(D106)*C106</f>
        <v>0</v>
      </c>
      <c r="G106" s="92"/>
    </row>
    <row r="107" spans="1:7" s="29" customFormat="1" ht="13" x14ac:dyDescent="0.15">
      <c r="A107" s="38"/>
      <c r="B107" s="39"/>
      <c r="C107" s="40"/>
      <c r="D107" s="41"/>
      <c r="E107" s="79"/>
      <c r="F107" s="73"/>
      <c r="G107" s="92"/>
    </row>
    <row r="108" spans="1:7" s="29" customFormat="1" ht="20" thickBot="1" x14ac:dyDescent="0.2">
      <c r="A108" s="26" t="s">
        <v>1</v>
      </c>
      <c r="D108" s="41"/>
      <c r="E108" s="79"/>
      <c r="F108" s="73"/>
      <c r="G108" s="92"/>
    </row>
    <row r="109" spans="1:7" s="29" customFormat="1" thickBot="1" x14ac:dyDescent="0.2">
      <c r="A109" s="23" t="s">
        <v>2</v>
      </c>
      <c r="B109" s="60" t="s">
        <v>6</v>
      </c>
      <c r="C109" s="60" t="s">
        <v>3</v>
      </c>
      <c r="D109" s="60" t="s">
        <v>4</v>
      </c>
      <c r="E109" s="60" t="s">
        <v>7</v>
      </c>
      <c r="F109" s="61" t="s">
        <v>5</v>
      </c>
      <c r="G109" s="92"/>
    </row>
    <row r="110" spans="1:7" s="29" customFormat="1" ht="16" customHeight="1" thickBot="1" x14ac:dyDescent="0.2">
      <c r="A110" s="71" t="s">
        <v>115</v>
      </c>
      <c r="B110" s="72"/>
      <c r="C110" s="72"/>
      <c r="D110" s="72"/>
      <c r="E110" s="86"/>
      <c r="F110" s="87"/>
      <c r="G110" s="92"/>
    </row>
    <row r="111" spans="1:7" s="29" customFormat="1" ht="28" x14ac:dyDescent="0.15">
      <c r="A111" s="10" t="s">
        <v>38</v>
      </c>
      <c r="B111" s="27">
        <v>270</v>
      </c>
      <c r="C111" s="28">
        <v>420</v>
      </c>
      <c r="D111" s="27">
        <v>0</v>
      </c>
      <c r="E111" s="51">
        <f t="shared" si="6"/>
        <v>0</v>
      </c>
      <c r="F111" s="53">
        <f t="shared" si="7"/>
        <v>0</v>
      </c>
      <c r="G111" s="92"/>
    </row>
    <row r="112" spans="1:7" s="29" customFormat="1" ht="28" x14ac:dyDescent="0.15">
      <c r="A112" s="11" t="s">
        <v>27</v>
      </c>
      <c r="B112" s="15">
        <v>270</v>
      </c>
      <c r="C112" s="16">
        <v>420</v>
      </c>
      <c r="D112" s="15">
        <v>0</v>
      </c>
      <c r="E112" s="32">
        <f t="shared" si="6"/>
        <v>0</v>
      </c>
      <c r="F112" s="34">
        <f t="shared" si="7"/>
        <v>0</v>
      </c>
      <c r="G112" s="92"/>
    </row>
    <row r="113" spans="1:7" s="29" customFormat="1" ht="28" x14ac:dyDescent="0.15">
      <c r="A113" s="11" t="s">
        <v>28</v>
      </c>
      <c r="B113" s="15">
        <v>270</v>
      </c>
      <c r="C113" s="16">
        <v>370</v>
      </c>
      <c r="D113" s="15">
        <v>0</v>
      </c>
      <c r="E113" s="32">
        <f t="shared" si="6"/>
        <v>0</v>
      </c>
      <c r="F113" s="34">
        <f t="shared" si="7"/>
        <v>0</v>
      </c>
      <c r="G113" s="92"/>
    </row>
    <row r="114" spans="1:7" s="29" customFormat="1" ht="14" x14ac:dyDescent="0.15">
      <c r="A114" s="11" t="s">
        <v>39</v>
      </c>
      <c r="B114" s="15">
        <v>270</v>
      </c>
      <c r="C114" s="16">
        <v>390</v>
      </c>
      <c r="D114" s="15">
        <v>0</v>
      </c>
      <c r="E114" s="32">
        <f t="shared" si="6"/>
        <v>0</v>
      </c>
      <c r="F114" s="34">
        <f t="shared" si="7"/>
        <v>0</v>
      </c>
      <c r="G114" s="54"/>
    </row>
    <row r="115" spans="1:7" s="29" customFormat="1" ht="14" x14ac:dyDescent="0.15">
      <c r="A115" s="11" t="s">
        <v>40</v>
      </c>
      <c r="B115" s="15">
        <v>270</v>
      </c>
      <c r="C115" s="16">
        <v>440</v>
      </c>
      <c r="D115" s="15">
        <v>0</v>
      </c>
      <c r="E115" s="32">
        <f t="shared" si="6"/>
        <v>0</v>
      </c>
      <c r="F115" s="34">
        <f t="shared" si="7"/>
        <v>0</v>
      </c>
      <c r="G115" s="54"/>
    </row>
    <row r="116" spans="1:7" s="29" customFormat="1" ht="17" customHeight="1" x14ac:dyDescent="0.15">
      <c r="A116" s="11" t="s">
        <v>65</v>
      </c>
      <c r="B116" s="15">
        <v>270</v>
      </c>
      <c r="C116" s="16">
        <v>440</v>
      </c>
      <c r="D116" s="15">
        <v>0</v>
      </c>
      <c r="E116" s="32">
        <f t="shared" si="6"/>
        <v>0</v>
      </c>
      <c r="F116" s="34">
        <f t="shared" si="7"/>
        <v>0</v>
      </c>
      <c r="G116" s="54"/>
    </row>
    <row r="117" spans="1:7" s="29" customFormat="1" ht="28" x14ac:dyDescent="0.15">
      <c r="A117" s="11" t="s">
        <v>21</v>
      </c>
      <c r="B117" s="15">
        <v>270</v>
      </c>
      <c r="C117" s="16">
        <v>390</v>
      </c>
      <c r="D117" s="15">
        <v>0</v>
      </c>
      <c r="E117" s="32">
        <f t="shared" si="6"/>
        <v>0</v>
      </c>
      <c r="F117" s="34">
        <f t="shared" si="7"/>
        <v>0</v>
      </c>
      <c r="G117" s="54"/>
    </row>
    <row r="118" spans="1:7" s="29" customFormat="1" ht="28" x14ac:dyDescent="0.15">
      <c r="A118" s="11" t="s">
        <v>24</v>
      </c>
      <c r="B118" s="15">
        <v>160</v>
      </c>
      <c r="C118" s="16">
        <v>520</v>
      </c>
      <c r="D118" s="15">
        <v>0</v>
      </c>
      <c r="E118" s="32">
        <f t="shared" si="6"/>
        <v>0</v>
      </c>
      <c r="F118" s="34">
        <f t="shared" si="7"/>
        <v>0</v>
      </c>
      <c r="G118" s="54"/>
    </row>
    <row r="119" spans="1:7" s="29" customFormat="1" ht="28" x14ac:dyDescent="0.15">
      <c r="A119" s="11" t="s">
        <v>25</v>
      </c>
      <c r="B119" s="15">
        <v>120</v>
      </c>
      <c r="C119" s="16">
        <v>160</v>
      </c>
      <c r="D119" s="15">
        <v>0</v>
      </c>
      <c r="E119" s="32">
        <f t="shared" si="6"/>
        <v>0</v>
      </c>
      <c r="F119" s="34">
        <f>(D119)*C119</f>
        <v>0</v>
      </c>
      <c r="G119" s="54"/>
    </row>
    <row r="120" spans="1:7" s="29" customFormat="1" ht="14" x14ac:dyDescent="0.15">
      <c r="A120" s="11" t="s">
        <v>0</v>
      </c>
      <c r="B120" s="15">
        <v>110</v>
      </c>
      <c r="C120" s="16">
        <v>430</v>
      </c>
      <c r="D120" s="15">
        <v>0</v>
      </c>
      <c r="E120" s="32">
        <f t="shared" si="6"/>
        <v>0</v>
      </c>
      <c r="F120" s="34">
        <f t="shared" ref="F120:F145" si="8">(D120)*C120</f>
        <v>0</v>
      </c>
      <c r="G120" s="54"/>
    </row>
    <row r="121" spans="1:7" s="29" customFormat="1" ht="14" x14ac:dyDescent="0.15">
      <c r="A121" s="11" t="s">
        <v>35</v>
      </c>
      <c r="B121" s="15">
        <v>110</v>
      </c>
      <c r="C121" s="16">
        <v>360</v>
      </c>
      <c r="D121" s="15">
        <v>0</v>
      </c>
      <c r="E121" s="32">
        <f t="shared" si="6"/>
        <v>0</v>
      </c>
      <c r="F121" s="34">
        <f t="shared" si="8"/>
        <v>0</v>
      </c>
      <c r="G121" s="54"/>
    </row>
    <row r="122" spans="1:7" s="29" customFormat="1" thickBot="1" x14ac:dyDescent="0.2">
      <c r="A122" s="12" t="s">
        <v>36</v>
      </c>
      <c r="B122" s="30">
        <v>110</v>
      </c>
      <c r="C122" s="31">
        <v>490</v>
      </c>
      <c r="D122" s="30">
        <v>0</v>
      </c>
      <c r="E122" s="62">
        <f t="shared" si="6"/>
        <v>0</v>
      </c>
      <c r="F122" s="75">
        <f t="shared" si="8"/>
        <v>0</v>
      </c>
      <c r="G122" s="54"/>
    </row>
    <row r="123" spans="1:7" s="29" customFormat="1" ht="16" customHeight="1" thickBot="1" x14ac:dyDescent="0.2">
      <c r="A123" s="71" t="s">
        <v>116</v>
      </c>
      <c r="B123" s="72"/>
      <c r="C123" s="72"/>
      <c r="D123" s="72"/>
      <c r="E123" s="86"/>
      <c r="F123" s="87"/>
      <c r="G123" s="54"/>
    </row>
    <row r="124" spans="1:7" s="29" customFormat="1" ht="14" x14ac:dyDescent="0.15">
      <c r="A124" s="10" t="s">
        <v>127</v>
      </c>
      <c r="B124" s="27">
        <v>1000</v>
      </c>
      <c r="C124" s="28">
        <v>4650</v>
      </c>
      <c r="D124" s="46">
        <v>6.5</v>
      </c>
      <c r="E124" s="56">
        <f t="shared" si="6"/>
        <v>6500</v>
      </c>
      <c r="F124" s="93">
        <f t="shared" si="8"/>
        <v>30225</v>
      </c>
      <c r="G124" s="92"/>
    </row>
    <row r="125" spans="1:7" s="29" customFormat="1" ht="28" x14ac:dyDescent="0.15">
      <c r="A125" s="11" t="s">
        <v>128</v>
      </c>
      <c r="B125" s="15">
        <v>500</v>
      </c>
      <c r="C125" s="16">
        <v>6700</v>
      </c>
      <c r="D125" s="15">
        <v>0</v>
      </c>
      <c r="E125" s="32">
        <f t="shared" si="6"/>
        <v>0</v>
      </c>
      <c r="F125" s="34">
        <f t="shared" si="8"/>
        <v>0</v>
      </c>
      <c r="G125" s="92"/>
    </row>
    <row r="126" spans="1:7" s="29" customFormat="1" ht="14" x14ac:dyDescent="0.15">
      <c r="A126" s="11" t="s">
        <v>120</v>
      </c>
      <c r="B126" s="15">
        <v>1000</v>
      </c>
      <c r="C126" s="16">
        <v>3300</v>
      </c>
      <c r="D126" s="15">
        <v>0</v>
      </c>
      <c r="E126" s="32">
        <f t="shared" si="6"/>
        <v>0</v>
      </c>
      <c r="F126" s="34">
        <f t="shared" si="8"/>
        <v>0</v>
      </c>
      <c r="G126" s="92"/>
    </row>
    <row r="127" spans="1:7" s="29" customFormat="1" ht="14" x14ac:dyDescent="0.15">
      <c r="A127" s="11" t="s">
        <v>20</v>
      </c>
      <c r="B127" s="15">
        <v>800</v>
      </c>
      <c r="C127" s="16">
        <v>1400</v>
      </c>
      <c r="D127" s="45">
        <v>6.5</v>
      </c>
      <c r="E127" s="47">
        <f t="shared" si="6"/>
        <v>5200</v>
      </c>
      <c r="F127" s="94">
        <f t="shared" si="8"/>
        <v>9100</v>
      </c>
      <c r="G127" s="92"/>
    </row>
    <row r="128" spans="1:7" s="29" customFormat="1" thickBot="1" x14ac:dyDescent="0.2">
      <c r="A128" s="12" t="s">
        <v>44</v>
      </c>
      <c r="B128" s="30">
        <v>800</v>
      </c>
      <c r="C128" s="31">
        <v>1950</v>
      </c>
      <c r="D128" s="44">
        <v>6.5</v>
      </c>
      <c r="E128" s="95">
        <f t="shared" si="6"/>
        <v>5200</v>
      </c>
      <c r="F128" s="96">
        <f t="shared" si="8"/>
        <v>12675</v>
      </c>
      <c r="G128" s="92"/>
    </row>
    <row r="129" spans="1:7" s="29" customFormat="1" ht="14" customHeight="1" thickBot="1" x14ac:dyDescent="0.2">
      <c r="A129" s="71" t="s">
        <v>117</v>
      </c>
      <c r="B129" s="72"/>
      <c r="C129" s="72"/>
      <c r="D129" s="72"/>
      <c r="E129" s="86"/>
      <c r="F129" s="87"/>
      <c r="G129" s="92"/>
    </row>
    <row r="130" spans="1:7" s="29" customFormat="1" ht="14" x14ac:dyDescent="0.15">
      <c r="A130" s="10" t="s">
        <v>16</v>
      </c>
      <c r="B130" s="27">
        <v>160</v>
      </c>
      <c r="C130" s="28">
        <v>590</v>
      </c>
      <c r="D130" s="27">
        <v>0</v>
      </c>
      <c r="E130" s="51">
        <f t="shared" si="6"/>
        <v>0</v>
      </c>
      <c r="F130" s="53">
        <f t="shared" si="8"/>
        <v>0</v>
      </c>
      <c r="G130" s="92"/>
    </row>
    <row r="131" spans="1:7" s="29" customFormat="1" ht="14" x14ac:dyDescent="0.15">
      <c r="A131" s="11" t="s">
        <v>17</v>
      </c>
      <c r="B131" s="15">
        <v>160</v>
      </c>
      <c r="C131" s="16">
        <v>520</v>
      </c>
      <c r="D131" s="15">
        <v>0</v>
      </c>
      <c r="E131" s="32">
        <f t="shared" si="6"/>
        <v>0</v>
      </c>
      <c r="F131" s="34">
        <f t="shared" si="8"/>
        <v>0</v>
      </c>
      <c r="G131" s="92"/>
    </row>
    <row r="132" spans="1:7" s="29" customFormat="1" ht="14" x14ac:dyDescent="0.15">
      <c r="A132" s="11" t="s">
        <v>22</v>
      </c>
      <c r="B132" s="15">
        <v>160</v>
      </c>
      <c r="C132" s="16">
        <v>730</v>
      </c>
      <c r="D132" s="15">
        <v>0</v>
      </c>
      <c r="E132" s="32">
        <f t="shared" si="6"/>
        <v>0</v>
      </c>
      <c r="F132" s="34">
        <f t="shared" si="8"/>
        <v>0</v>
      </c>
      <c r="G132" s="92"/>
    </row>
    <row r="133" spans="1:7" s="29" customFormat="1" ht="14" x14ac:dyDescent="0.15">
      <c r="A133" s="11" t="s">
        <v>23</v>
      </c>
      <c r="B133" s="15">
        <v>160</v>
      </c>
      <c r="C133" s="16">
        <v>950</v>
      </c>
      <c r="D133" s="15">
        <v>0</v>
      </c>
      <c r="E133" s="32">
        <f t="shared" si="6"/>
        <v>0</v>
      </c>
      <c r="F133" s="34">
        <f t="shared" si="8"/>
        <v>0</v>
      </c>
      <c r="G133" s="92"/>
    </row>
    <row r="134" spans="1:7" s="29" customFormat="1" ht="14" x14ac:dyDescent="0.15">
      <c r="A134" s="11" t="s">
        <v>34</v>
      </c>
      <c r="B134" s="15">
        <v>160</v>
      </c>
      <c r="C134" s="16">
        <v>750</v>
      </c>
      <c r="D134" s="15">
        <v>0</v>
      </c>
      <c r="E134" s="32">
        <f t="shared" si="6"/>
        <v>0</v>
      </c>
      <c r="F134" s="34">
        <f t="shared" si="8"/>
        <v>0</v>
      </c>
      <c r="G134" s="92"/>
    </row>
    <row r="135" spans="1:7" s="29" customFormat="1" ht="14" x14ac:dyDescent="0.15">
      <c r="A135" s="11" t="s">
        <v>119</v>
      </c>
      <c r="B135" s="15">
        <v>160</v>
      </c>
      <c r="C135" s="16">
        <v>950</v>
      </c>
      <c r="D135" s="15">
        <v>0</v>
      </c>
      <c r="E135" s="32">
        <f t="shared" si="6"/>
        <v>0</v>
      </c>
      <c r="F135" s="34">
        <f t="shared" si="8"/>
        <v>0</v>
      </c>
      <c r="G135" s="92"/>
    </row>
    <row r="136" spans="1:7" s="29" customFormat="1" ht="14" x14ac:dyDescent="0.15">
      <c r="A136" s="11" t="s">
        <v>19</v>
      </c>
      <c r="B136" s="15">
        <v>170</v>
      </c>
      <c r="C136" s="16">
        <v>850</v>
      </c>
      <c r="D136" s="15">
        <v>0</v>
      </c>
      <c r="E136" s="32">
        <f t="shared" si="6"/>
        <v>0</v>
      </c>
      <c r="F136" s="34">
        <f t="shared" si="8"/>
        <v>0</v>
      </c>
      <c r="G136" s="92"/>
    </row>
    <row r="137" spans="1:7" s="29" customFormat="1" thickBot="1" x14ac:dyDescent="0.2">
      <c r="A137" s="12" t="s">
        <v>144</v>
      </c>
      <c r="B137" s="30">
        <v>300</v>
      </c>
      <c r="C137" s="31">
        <v>750</v>
      </c>
      <c r="D137" s="30">
        <v>0</v>
      </c>
      <c r="E137" s="62">
        <f t="shared" si="6"/>
        <v>0</v>
      </c>
      <c r="F137" s="75">
        <f t="shared" si="8"/>
        <v>0</v>
      </c>
      <c r="G137" s="92"/>
    </row>
    <row r="138" spans="1:7" s="29" customFormat="1" ht="13" x14ac:dyDescent="0.15">
      <c r="A138" s="13"/>
      <c r="B138" s="41"/>
      <c r="C138" s="42"/>
      <c r="D138" s="41"/>
      <c r="E138" s="79"/>
      <c r="F138" s="73"/>
      <c r="G138" s="92"/>
    </row>
    <row r="139" spans="1:7" s="29" customFormat="1" ht="20" thickBot="1" x14ac:dyDescent="0.2">
      <c r="A139" s="26" t="s">
        <v>55</v>
      </c>
      <c r="D139" s="41"/>
      <c r="E139" s="79"/>
      <c r="F139" s="73"/>
      <c r="G139" s="92"/>
    </row>
    <row r="140" spans="1:7" s="29" customFormat="1" thickBot="1" x14ac:dyDescent="0.2">
      <c r="A140" s="23" t="s">
        <v>2</v>
      </c>
      <c r="B140" s="60" t="s">
        <v>6</v>
      </c>
      <c r="C140" s="60" t="s">
        <v>3</v>
      </c>
      <c r="D140" s="60" t="s">
        <v>4</v>
      </c>
      <c r="E140" s="60" t="s">
        <v>7</v>
      </c>
      <c r="F140" s="61" t="s">
        <v>5</v>
      </c>
      <c r="G140" s="92"/>
    </row>
    <row r="141" spans="1:7" s="29" customFormat="1" ht="14" x14ac:dyDescent="0.15">
      <c r="A141" s="50" t="s">
        <v>140</v>
      </c>
      <c r="B141" s="27">
        <v>500</v>
      </c>
      <c r="C141" s="28">
        <v>155</v>
      </c>
      <c r="D141" s="46">
        <v>25</v>
      </c>
      <c r="E141" s="56">
        <f t="shared" si="6"/>
        <v>12500</v>
      </c>
      <c r="F141" s="93">
        <f t="shared" si="8"/>
        <v>3875</v>
      </c>
      <c r="G141" s="92"/>
    </row>
    <row r="142" spans="1:7" s="29" customFormat="1" ht="14" x14ac:dyDescent="0.15">
      <c r="A142" s="17" t="s">
        <v>141</v>
      </c>
      <c r="B142" s="15">
        <v>500</v>
      </c>
      <c r="C142" s="16">
        <v>155</v>
      </c>
      <c r="D142" s="45">
        <v>25</v>
      </c>
      <c r="E142" s="47">
        <f t="shared" si="6"/>
        <v>12500</v>
      </c>
      <c r="F142" s="94">
        <f t="shared" si="8"/>
        <v>3875</v>
      </c>
      <c r="G142" s="92"/>
    </row>
    <row r="143" spans="1:7" s="29" customFormat="1" ht="14" x14ac:dyDescent="0.15">
      <c r="A143" s="17" t="s">
        <v>56</v>
      </c>
      <c r="B143" s="15">
        <v>1000</v>
      </c>
      <c r="C143" s="16">
        <v>320</v>
      </c>
      <c r="D143" s="15">
        <v>0</v>
      </c>
      <c r="E143" s="32">
        <f t="shared" si="6"/>
        <v>0</v>
      </c>
      <c r="F143" s="34">
        <f t="shared" si="8"/>
        <v>0</v>
      </c>
      <c r="G143" s="92"/>
    </row>
    <row r="144" spans="1:7" s="29" customFormat="1" ht="14" x14ac:dyDescent="0.15">
      <c r="A144" s="17" t="s">
        <v>71</v>
      </c>
      <c r="B144" s="15">
        <v>330</v>
      </c>
      <c r="C144" s="16">
        <v>95</v>
      </c>
      <c r="D144" s="15">
        <v>0</v>
      </c>
      <c r="E144" s="32">
        <f t="shared" si="6"/>
        <v>0</v>
      </c>
      <c r="F144" s="34">
        <f t="shared" si="8"/>
        <v>0</v>
      </c>
      <c r="G144" s="92"/>
    </row>
    <row r="145" spans="1:7" s="29" customFormat="1" ht="14" x14ac:dyDescent="0.15">
      <c r="A145" s="17" t="s">
        <v>66</v>
      </c>
      <c r="B145" s="15">
        <v>1000</v>
      </c>
      <c r="C145" s="16">
        <v>440</v>
      </c>
      <c r="D145" s="45">
        <v>13</v>
      </c>
      <c r="E145" s="47">
        <f t="shared" si="6"/>
        <v>13000</v>
      </c>
      <c r="F145" s="94">
        <f t="shared" si="8"/>
        <v>5720</v>
      </c>
      <c r="G145" s="92"/>
    </row>
    <row r="146" spans="1:7" s="29" customFormat="1" ht="14" x14ac:dyDescent="0.15">
      <c r="A146" s="17" t="s">
        <v>67</v>
      </c>
      <c r="B146" s="15">
        <v>1000</v>
      </c>
      <c r="C146" s="16">
        <v>440</v>
      </c>
      <c r="D146" s="45">
        <v>13</v>
      </c>
      <c r="E146" s="47">
        <f t="shared" si="6"/>
        <v>13000</v>
      </c>
      <c r="F146" s="94">
        <f>(D146)*C146</f>
        <v>5720</v>
      </c>
      <c r="G146" s="92"/>
    </row>
    <row r="147" spans="1:7" s="29" customFormat="1" thickBot="1" x14ac:dyDescent="0.2">
      <c r="A147" s="57" t="s">
        <v>32</v>
      </c>
      <c r="B147" s="58" t="s">
        <v>31</v>
      </c>
      <c r="C147" s="31">
        <v>155</v>
      </c>
      <c r="D147" s="44">
        <v>50</v>
      </c>
      <c r="E147" s="97" t="s">
        <v>31</v>
      </c>
      <c r="F147" s="96">
        <f t="shared" ref="F147" si="9">(D147)*C147</f>
        <v>7750</v>
      </c>
      <c r="G147" s="92"/>
    </row>
    <row r="148" spans="1:7" s="5" customFormat="1" ht="13" x14ac:dyDescent="0.15">
      <c r="A148" s="18"/>
      <c r="G148" s="22"/>
    </row>
    <row r="149" spans="1:7" s="5" customFormat="1" ht="13" x14ac:dyDescent="0.15">
      <c r="A149" s="19"/>
      <c r="E149" s="20">
        <f>SUM(E31:E138)</f>
        <v>63975</v>
      </c>
      <c r="F149" s="21">
        <f>SUM(F31:F148)</f>
        <v>227330</v>
      </c>
      <c r="G149" s="22"/>
    </row>
    <row r="150" spans="1:7" s="5" customFormat="1" ht="13" x14ac:dyDescent="0.15">
      <c r="A150" s="19"/>
      <c r="E150" s="22">
        <f>SUM(E141:E146)</f>
        <v>51000</v>
      </c>
      <c r="G150" s="22"/>
    </row>
    <row r="151" spans="1:7" s="5" customFormat="1" ht="13" x14ac:dyDescent="0.15">
      <c r="A151" s="19"/>
      <c r="G151" s="22"/>
    </row>
    <row r="152" spans="1:7" s="5" customFormat="1" ht="14" thickBot="1" x14ac:dyDescent="0.2">
      <c r="A152" s="13"/>
      <c r="G152" s="22"/>
    </row>
    <row r="153" spans="1:7" s="5" customFormat="1" ht="14" x14ac:dyDescent="0.15">
      <c r="A153" s="4" t="s">
        <v>57</v>
      </c>
      <c r="B153" s="121">
        <f>E149/B15</f>
        <v>1279.5</v>
      </c>
      <c r="C153" s="122"/>
      <c r="G153" s="22"/>
    </row>
    <row r="154" spans="1:7" s="5" customFormat="1" ht="14" x14ac:dyDescent="0.15">
      <c r="A154" s="6" t="s">
        <v>58</v>
      </c>
      <c r="B154" s="112">
        <f>E150/B15</f>
        <v>1020</v>
      </c>
      <c r="C154" s="113"/>
      <c r="G154" s="22"/>
    </row>
    <row r="155" spans="1:7" s="5" customFormat="1" ht="14" x14ac:dyDescent="0.15">
      <c r="A155" s="6" t="s">
        <v>8</v>
      </c>
      <c r="B155" s="118">
        <f>F149</f>
        <v>227330</v>
      </c>
      <c r="C155" s="119"/>
      <c r="G155" s="22"/>
    </row>
    <row r="156" spans="1:7" s="5" customFormat="1" ht="14" x14ac:dyDescent="0.15">
      <c r="A156" s="6" t="s">
        <v>9</v>
      </c>
      <c r="B156" s="116">
        <f>B155/B15</f>
        <v>4546.6000000000004</v>
      </c>
      <c r="C156" s="117"/>
      <c r="G156" s="22"/>
    </row>
    <row r="157" spans="1:7" s="5" customFormat="1" ht="14" x14ac:dyDescent="0.15">
      <c r="A157" s="6" t="s">
        <v>59</v>
      </c>
      <c r="B157" s="118">
        <f>B155*0.1</f>
        <v>22733</v>
      </c>
      <c r="C157" s="119"/>
      <c r="G157" s="22"/>
    </row>
    <row r="158" spans="1:7" s="5" customFormat="1" ht="14" x14ac:dyDescent="0.15">
      <c r="A158" s="6" t="s">
        <v>10</v>
      </c>
      <c r="B158" s="116">
        <f>B157+B155</f>
        <v>250063</v>
      </c>
      <c r="C158" s="117"/>
      <c r="G158" s="22"/>
    </row>
    <row r="159" spans="1:7" s="5" customFormat="1" thickBot="1" x14ac:dyDescent="0.2">
      <c r="A159" s="8" t="s">
        <v>76</v>
      </c>
      <c r="B159" s="106" t="s">
        <v>176</v>
      </c>
      <c r="C159" s="107"/>
      <c r="G159" s="22"/>
    </row>
    <row r="160" spans="1:7" s="5" customFormat="1" ht="13" x14ac:dyDescent="0.15">
      <c r="A160" s="19"/>
      <c r="G160" s="22"/>
    </row>
    <row r="162" spans="1:3" ht="22" x14ac:dyDescent="0.25">
      <c r="A162" s="99" t="s">
        <v>74</v>
      </c>
      <c r="B162" s="100" t="s">
        <v>159</v>
      </c>
    </row>
    <row r="164" spans="1:3" x14ac:dyDescent="0.2">
      <c r="A164" s="105" t="s">
        <v>89</v>
      </c>
      <c r="B164" s="105"/>
      <c r="C164" s="105"/>
    </row>
    <row r="165" spans="1:3" x14ac:dyDescent="0.2">
      <c r="A165" s="105" t="s">
        <v>75</v>
      </c>
      <c r="B165" s="105"/>
      <c r="C165" s="105"/>
    </row>
    <row r="166" spans="1:3" ht="32" customHeight="1" x14ac:dyDescent="0.2">
      <c r="A166" s="105" t="s">
        <v>93</v>
      </c>
      <c r="B166" s="105"/>
      <c r="C166" s="105"/>
    </row>
    <row r="167" spans="1:3" ht="16" x14ac:dyDescent="0.2">
      <c r="A167" s="59" t="s">
        <v>90</v>
      </c>
      <c r="B167" s="59"/>
      <c r="C167" s="59"/>
    </row>
    <row r="168" spans="1:3" x14ac:dyDescent="0.2">
      <c r="A168" s="105" t="s">
        <v>91</v>
      </c>
      <c r="B168" s="105"/>
      <c r="C168" s="105"/>
    </row>
    <row r="169" spans="1:3" x14ac:dyDescent="0.2">
      <c r="A169" s="105" t="s">
        <v>92</v>
      </c>
      <c r="B169" s="105"/>
      <c r="C169" s="105"/>
    </row>
    <row r="170" spans="1:3" x14ac:dyDescent="0.2">
      <c r="A170" s="105" t="s">
        <v>143</v>
      </c>
      <c r="B170" s="105"/>
      <c r="C170" s="105"/>
    </row>
    <row r="171" spans="1:3" ht="30" customHeight="1" x14ac:dyDescent="0.2">
      <c r="A171" s="120" t="s">
        <v>158</v>
      </c>
      <c r="B171" s="120"/>
      <c r="C171" s="120"/>
    </row>
    <row r="172" spans="1:3" x14ac:dyDescent="0.2">
      <c r="A172" s="105" t="s">
        <v>162</v>
      </c>
      <c r="B172" s="105"/>
      <c r="C172" s="105"/>
    </row>
    <row r="174" spans="1:3" x14ac:dyDescent="0.2">
      <c r="A174" s="101" t="s">
        <v>175</v>
      </c>
    </row>
  </sheetData>
  <mergeCells count="33">
    <mergeCell ref="B11:C11"/>
    <mergeCell ref="B12:C12"/>
    <mergeCell ref="B13:C13"/>
    <mergeCell ref="B14:C14"/>
    <mergeCell ref="B15:C15"/>
    <mergeCell ref="B16:C16"/>
    <mergeCell ref="B156:C156"/>
    <mergeCell ref="B157:C157"/>
    <mergeCell ref="A172:C172"/>
    <mergeCell ref="A171:C171"/>
    <mergeCell ref="B158:C158"/>
    <mergeCell ref="B153:C153"/>
    <mergeCell ref="B17:C17"/>
    <mergeCell ref="B155:C155"/>
    <mergeCell ref="B19:C19"/>
    <mergeCell ref="B20:C20"/>
    <mergeCell ref="B22:C22"/>
    <mergeCell ref="B2:F2"/>
    <mergeCell ref="B21:C21"/>
    <mergeCell ref="A170:C170"/>
    <mergeCell ref="A164:C164"/>
    <mergeCell ref="A165:C165"/>
    <mergeCell ref="A166:C166"/>
    <mergeCell ref="A168:C168"/>
    <mergeCell ref="A169:C169"/>
    <mergeCell ref="B159:C159"/>
    <mergeCell ref="B23:C23"/>
    <mergeCell ref="B24:C24"/>
    <mergeCell ref="B25:C25"/>
    <mergeCell ref="B18:C18"/>
    <mergeCell ref="B154:C154"/>
    <mergeCell ref="A8:F8"/>
    <mergeCell ref="A9:F9"/>
  </mergeCells>
  <hyperlinks>
    <hyperlink ref="B25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fitToHeight="4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2020-12-15T17:14:45Z</dcterms:modified>
</cp:coreProperties>
</file>